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3"/>
  </bookViews>
  <sheets>
    <sheet name="一般" sheetId="1" r:id="rId1"/>
    <sheet name="一般本级" sheetId="2" r:id="rId2"/>
    <sheet name="基金" sheetId="6" r:id="rId3"/>
    <sheet name="国资" sheetId="3" r:id="rId4"/>
    <sheet name="一般债" sheetId="4" r:id="rId5"/>
    <sheet name="专项债" sheetId="5" r:id="rId6"/>
  </sheets>
  <definedNames>
    <definedName name="_123">OFFSET(#REF!,,,COUNTA(#REF!)-1)</definedName>
    <definedName name="_Order1" hidden="1">255</definedName>
    <definedName name="_Order2" hidden="1">255</definedName>
    <definedName name="a">#REF!</definedName>
    <definedName name="aa">#REF!</definedName>
    <definedName name="AccessDatabase" hidden="1">"D:\文_件\省长专项\2000省长专项审批.mdb"</definedName>
    <definedName name="Bust">#REF!</definedName>
    <definedName name="Continue">#REF!</definedName>
    <definedName name="data">#REF!</definedName>
    <definedName name="database2">#REF!</definedName>
    <definedName name="database3">#REF!</definedName>
    <definedName name="ddd">#REF!</definedName>
    <definedName name="Documents_array">#REF!</definedName>
    <definedName name="Hello">#REF!</definedName>
    <definedName name="hhhh">#REF!</definedName>
    <definedName name="HWSheet">1</definedName>
    <definedName name="kkkk">#REF!</definedName>
    <definedName name="Module.Prix_SMC">#N/A</definedName>
    <definedName name="_xlnm.Print_Area" localSheetId="0">一般!$A$1:$J$19</definedName>
    <definedName name="_xlnm.Print_Titles">#N/A</definedName>
    <definedName name="Prix_SMC">#N/A</definedName>
    <definedName name="sheng">#REF!</definedName>
    <definedName name="北京市行政区划">#REF!</definedName>
    <definedName name="财政供养">#REF!</definedName>
    <definedName name="还有">#REF!</definedName>
    <definedName name="汇率">#REF!</definedName>
    <definedName name="区划">#REF!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8">#REF!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_123" localSheetId="1">OFFSET(#REF!,,,COUNTA(#REF!)-1)</definedName>
    <definedName name="a" localSheetId="1">#REF!</definedName>
    <definedName name="aa" localSheetId="1">#REF!</definedName>
    <definedName name="Bust" localSheetId="1">#REF!</definedName>
    <definedName name="Continue" localSheetId="1">#REF!</definedName>
    <definedName name="data" localSheetId="1">#REF!</definedName>
    <definedName name="database2" localSheetId="1">#REF!</definedName>
    <definedName name="database3" localSheetId="1">#REF!</definedName>
    <definedName name="ddd" localSheetId="1">#REF!</definedName>
    <definedName name="Documents_array" localSheetId="1">#REF!</definedName>
    <definedName name="Hello" localSheetId="1">#REF!</definedName>
    <definedName name="hhhh" localSheetId="1">#REF!</definedName>
    <definedName name="kkkk" localSheetId="1">#REF!</definedName>
    <definedName name="_xlnm.Print_Area" localSheetId="1">一般本级!$A$1:$J$19</definedName>
    <definedName name="sheng" localSheetId="1">#REF!</definedName>
    <definedName name="北京市行政区划" localSheetId="1">#REF!</definedName>
    <definedName name="财政供养" localSheetId="1">#REF!</definedName>
    <definedName name="还有" localSheetId="1">#REF!</definedName>
    <definedName name="汇率" localSheetId="1">#REF!</definedName>
    <definedName name="区划" localSheetId="1">#REF!</definedName>
    <definedName name="生产列1" localSheetId="1">#REF!</definedName>
    <definedName name="生产列11" localSheetId="1">#REF!</definedName>
    <definedName name="生产列15" localSheetId="1">#REF!</definedName>
    <definedName name="生产列16" localSheetId="1">#REF!</definedName>
    <definedName name="生产列17" localSheetId="1">#REF!</definedName>
    <definedName name="生产列19" localSheetId="1">#REF!</definedName>
    <definedName name="生产列2" localSheetId="1">#REF!</definedName>
    <definedName name="生产列20" localSheetId="1">#REF!</definedName>
    <definedName name="生产列3" localSheetId="1">#REF!</definedName>
    <definedName name="生产列4" localSheetId="1">#REF!</definedName>
    <definedName name="生产列5" localSheetId="1">#REF!</definedName>
    <definedName name="生产列6" localSheetId="1">#REF!</definedName>
    <definedName name="生产列7" localSheetId="1">#REF!</definedName>
    <definedName name="生产列8" localSheetId="1">#REF!</definedName>
    <definedName name="生产列9" localSheetId="1">#REF!</definedName>
    <definedName name="生产期" localSheetId="1">#REF!</definedName>
    <definedName name="生产期1" localSheetId="1">#REF!</definedName>
    <definedName name="生产期11" localSheetId="1">#REF!</definedName>
    <definedName name="生产期123" localSheetId="1">#REF!</definedName>
    <definedName name="生产期15" localSheetId="1">#REF!</definedName>
    <definedName name="生产期16" localSheetId="1">#REF!</definedName>
    <definedName name="生产期17" localSheetId="1">#REF!</definedName>
    <definedName name="生产期18" localSheetId="1">#REF!</definedName>
    <definedName name="生产期19" localSheetId="1">#REF!</definedName>
    <definedName name="生产期2" localSheetId="1">#REF!</definedName>
    <definedName name="生产期20" localSheetId="1">#REF!</definedName>
    <definedName name="生产期3" localSheetId="1">#REF!</definedName>
    <definedName name="生产期4" localSheetId="1">#REF!</definedName>
    <definedName name="生产期5" localSheetId="1">#REF!</definedName>
    <definedName name="生产期6" localSheetId="1">#REF!</definedName>
    <definedName name="生产期7" localSheetId="1">#REF!</definedName>
    <definedName name="生产期8" localSheetId="1">#REF!</definedName>
    <definedName name="生产期9" localSheetId="1">#REF!</definedName>
    <definedName name="_xlnm.Print_Area" localSheetId="3">国资!$A$1:$J$20</definedName>
    <definedName name="_123" localSheetId="4">OFFSET(#REF!,,,COUNTA(#REF!)-1)</definedName>
    <definedName name="a" localSheetId="4">#REF!</definedName>
    <definedName name="aa" localSheetId="4">#REF!</definedName>
    <definedName name="Bust" localSheetId="4">#REF!</definedName>
    <definedName name="Continue" localSheetId="4">#REF!</definedName>
    <definedName name="data" localSheetId="4">#REF!</definedName>
    <definedName name="database2" localSheetId="4">#REF!</definedName>
    <definedName name="database3" localSheetId="4">#REF!</definedName>
    <definedName name="ddd" localSheetId="4">#REF!</definedName>
    <definedName name="Documents_array" localSheetId="4">#REF!</definedName>
    <definedName name="Hello" localSheetId="4">#REF!</definedName>
    <definedName name="hhhh" localSheetId="4">#REF!</definedName>
    <definedName name="kkkk" localSheetId="4">#REF!</definedName>
    <definedName name="sheng" localSheetId="4">#REF!</definedName>
    <definedName name="北京市行政区划" localSheetId="4">#REF!</definedName>
    <definedName name="财政供养" localSheetId="4">#REF!</definedName>
    <definedName name="还有" localSheetId="4">#REF!</definedName>
    <definedName name="汇率" localSheetId="4">#REF!</definedName>
    <definedName name="区划" localSheetId="4">#REF!</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23" localSheetId="4">#REF!</definedName>
    <definedName name="生产期15" localSheetId="4">#REF!</definedName>
    <definedName name="生产期16" localSheetId="4">#REF!</definedName>
    <definedName name="生产期17" localSheetId="4">#REF!</definedName>
    <definedName name="生产期18"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_xlnm.Print_Area" localSheetId="4">一般债!$A:$H</definedName>
    <definedName name="_123" localSheetId="5">OFFSET(#REF!,,,COUNTA(#REF!)-1)</definedName>
    <definedName name="a" localSheetId="5">#REF!</definedName>
    <definedName name="aa" localSheetId="5">#REF!</definedName>
    <definedName name="Bust" localSheetId="5">#REF!</definedName>
    <definedName name="Continue" localSheetId="5">#REF!</definedName>
    <definedName name="data" localSheetId="5">#REF!</definedName>
    <definedName name="database2" localSheetId="5">#REF!</definedName>
    <definedName name="database3" localSheetId="5">#REF!</definedName>
    <definedName name="ddd" localSheetId="5">#REF!</definedName>
    <definedName name="Documents_array" localSheetId="5">#REF!</definedName>
    <definedName name="Hello" localSheetId="5">#REF!</definedName>
    <definedName name="hhhh" localSheetId="5">#REF!</definedName>
    <definedName name="kkkk" localSheetId="5">#REF!</definedName>
    <definedName name="sheng" localSheetId="5">#REF!</definedName>
    <definedName name="北京市行政区划" localSheetId="5">#REF!</definedName>
    <definedName name="财政供养" localSheetId="5">#REF!</definedName>
    <definedName name="还有" localSheetId="5">#REF!</definedName>
    <definedName name="汇率" localSheetId="5">#REF!</definedName>
    <definedName name="区划" localSheetId="5">#REF!</definedName>
    <definedName name="生产列1" localSheetId="5">#REF!</definedName>
    <definedName name="生产列11" localSheetId="5">#REF!</definedName>
    <definedName name="生产列15" localSheetId="5">#REF!</definedName>
    <definedName name="生产列16" localSheetId="5">#REF!</definedName>
    <definedName name="生产列17" localSheetId="5">#REF!</definedName>
    <definedName name="生产列19" localSheetId="5">#REF!</definedName>
    <definedName name="生产列2" localSheetId="5">#REF!</definedName>
    <definedName name="生产列20" localSheetId="5">#REF!</definedName>
    <definedName name="生产列3" localSheetId="5">#REF!</definedName>
    <definedName name="生产列4" localSheetId="5">#REF!</definedName>
    <definedName name="生产列5" localSheetId="5">#REF!</definedName>
    <definedName name="生产列6" localSheetId="5">#REF!</definedName>
    <definedName name="生产列7" localSheetId="5">#REF!</definedName>
    <definedName name="生产列8" localSheetId="5">#REF!</definedName>
    <definedName name="生产列9" localSheetId="5">#REF!</definedName>
    <definedName name="生产期" localSheetId="5">#REF!</definedName>
    <definedName name="生产期1" localSheetId="5">#REF!</definedName>
    <definedName name="生产期11" localSheetId="5">#REF!</definedName>
    <definedName name="生产期123" localSheetId="5">#REF!</definedName>
    <definedName name="生产期15" localSheetId="5">#REF!</definedName>
    <definedName name="生产期16" localSheetId="5">#REF!</definedName>
    <definedName name="生产期17" localSheetId="5">#REF!</definedName>
    <definedName name="生产期18" localSheetId="5">#REF!</definedName>
    <definedName name="生产期19" localSheetId="5">#REF!</definedName>
    <definedName name="生产期2" localSheetId="5">#REF!</definedName>
    <definedName name="生产期20" localSheetId="5">#REF!</definedName>
    <definedName name="生产期3" localSheetId="5">#REF!</definedName>
    <definedName name="生产期4" localSheetId="5">#REF!</definedName>
    <definedName name="生产期5" localSheetId="5">#REF!</definedName>
    <definedName name="生产期6" localSheetId="5">#REF!</definedName>
    <definedName name="生产期7" localSheetId="5">#REF!</definedName>
    <definedName name="生产期8" localSheetId="5">#REF!</definedName>
    <definedName name="生产期9" localSheetId="5">#REF!</definedName>
    <definedName name="_xlnm._FilterDatabase" localSheetId="5" hidden="1">专项债!$A$6:$I$6</definedName>
    <definedName name="_xlnm.Print_Titles" localSheetId="5">专项债!$1:$5</definedName>
    <definedName name="_123" localSheetId="2">OFFSET(#REF!,,,COUNTA(#REF!)-1)</definedName>
    <definedName name="a" localSheetId="2">#REF!</definedName>
    <definedName name="aa" localSheetId="2">#REF!</definedName>
    <definedName name="Bust" localSheetId="2">#REF!</definedName>
    <definedName name="Continue" localSheetId="2">#REF!</definedName>
    <definedName name="data" localSheetId="2">#REF!</definedName>
    <definedName name="database2" localSheetId="2">#REF!</definedName>
    <definedName name="database3" localSheetId="2">#REF!</definedName>
    <definedName name="ddd" localSheetId="2">#REF!</definedName>
    <definedName name="Documents_array" localSheetId="2">#REF!</definedName>
    <definedName name="Hello" localSheetId="2">#REF!</definedName>
    <definedName name="hhhh" localSheetId="2">#REF!</definedName>
    <definedName name="kkkk" localSheetId="2">#REF!</definedName>
    <definedName name="_xlnm.Print_Area" localSheetId="2">基金!$A$1:$J$31</definedName>
    <definedName name="sheng" localSheetId="2">#REF!</definedName>
    <definedName name="北京市行政区划" localSheetId="2">#REF!</definedName>
    <definedName name="财政供养" localSheetId="2">#REF!</definedName>
    <definedName name="还有" localSheetId="2">#REF!</definedName>
    <definedName name="汇率" localSheetId="2">#REF!</definedName>
    <definedName name="区划"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23" localSheetId="2">#REF!</definedName>
    <definedName name="生产期15" localSheetId="2">#REF!</definedName>
    <definedName name="生产期16" localSheetId="2">#REF!</definedName>
    <definedName name="生产期17" localSheetId="2">#REF!</definedName>
    <definedName name="生产期18"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s>
  <calcPr calcId="144525"/>
</workbook>
</file>

<file path=xl/sharedStrings.xml><?xml version="1.0" encoding="utf-8"?>
<sst xmlns="http://schemas.openxmlformats.org/spreadsheetml/2006/main" count="338" uniqueCount="179">
  <si>
    <t>附表1:</t>
  </si>
  <si>
    <t>2024年开平市一般公共预算调整情况表</t>
  </si>
  <si>
    <t>单位：万元</t>
  </si>
  <si>
    <t>收    入</t>
  </si>
  <si>
    <t>支    出</t>
  </si>
  <si>
    <t>项目</t>
  </si>
  <si>
    <t>年初预算数</t>
  </si>
  <si>
    <t>调增额</t>
  </si>
  <si>
    <t>调减额</t>
  </si>
  <si>
    <t>调整预算数</t>
  </si>
  <si>
    <t>一、地方一般公共预算收入</t>
  </si>
  <si>
    <t>一、一般公共预算支出</t>
  </si>
  <si>
    <t>二、上年结转收入</t>
  </si>
  <si>
    <t>二、转移性支出</t>
  </si>
  <si>
    <t>三、转移性收入</t>
  </si>
  <si>
    <t xml:space="preserve">  （一）上解上级支出</t>
  </si>
  <si>
    <t xml:space="preserve">  （一）上级补助收入</t>
  </si>
  <si>
    <t xml:space="preserve">  （二）补助下级支出</t>
  </si>
  <si>
    <t xml:space="preserve">  （二）下级上解收入</t>
  </si>
  <si>
    <t>三、债务转贷支出</t>
  </si>
  <si>
    <t>四、债务转贷收入</t>
  </si>
  <si>
    <t xml:space="preserve">  （一）再融资债券支出</t>
  </si>
  <si>
    <t xml:space="preserve">  （一）再融资债券收入</t>
  </si>
  <si>
    <t xml:space="preserve">  （二）一般债券支出</t>
  </si>
  <si>
    <t xml:space="preserve">  （二）一般债券收入</t>
  </si>
  <si>
    <t>四、债务还本支出</t>
  </si>
  <si>
    <t>五、调入资金</t>
  </si>
  <si>
    <t>五、结转下年支出</t>
  </si>
  <si>
    <t>六、动用预算稳定调节基金</t>
  </si>
  <si>
    <t>七、区域间转移性收入</t>
  </si>
  <si>
    <t>收入总计</t>
  </si>
  <si>
    <t>支出总计</t>
  </si>
  <si>
    <t>附表2：</t>
  </si>
  <si>
    <t>2024年开平市本级一般公共预算调整情况表</t>
  </si>
  <si>
    <t xml:space="preserve">  （二）市与镇一般性转移性支付收入</t>
  </si>
  <si>
    <t>附表3:</t>
  </si>
  <si>
    <t>2024年开平市政府性基金预算调整情况表</t>
  </si>
  <si>
    <t>一、政府性基金预算收入</t>
  </si>
  <si>
    <t>一、政府性基金预算支出</t>
  </si>
  <si>
    <t>国有土地使用权出让收入</t>
  </si>
  <si>
    <t>国有土地使用权出让收入安排的支出</t>
  </si>
  <si>
    <t>国有土地收益基金收入</t>
  </si>
  <si>
    <t>国有土地收益基金安排的支出</t>
  </si>
  <si>
    <t>农业土地开发资金收入</t>
  </si>
  <si>
    <t>农业土地开发资金安排的支出</t>
  </si>
  <si>
    <t>城市基础设施配套费收入</t>
  </si>
  <si>
    <t>城市基础设施配套费安排的支出</t>
  </si>
  <si>
    <t>彩票公益金收入</t>
  </si>
  <si>
    <t>彩票公益金安排的支出</t>
  </si>
  <si>
    <t>污水处理费收入</t>
  </si>
  <si>
    <t>污水处理费安排的支出</t>
  </si>
  <si>
    <t>专项债务对应项目专项收入</t>
  </si>
  <si>
    <t>彩票发行销售机构业务费安排的支出</t>
  </si>
  <si>
    <t>其他政府性基金收入</t>
  </si>
  <si>
    <t>大中型水库库区基金安排的支出</t>
  </si>
  <si>
    <t>彩票发行机构和彩票销售机构的业务费用</t>
  </si>
  <si>
    <t>国家电影事业发展专项资金安排的支出</t>
  </si>
  <si>
    <t>大中型水库移民后期扶持基金支出</t>
  </si>
  <si>
    <t>小型水库移民扶助基金安排的支出</t>
  </si>
  <si>
    <t>其他政府性基金及对应专项债务收入安排的支出</t>
  </si>
  <si>
    <t>地方政府专项债务付息支出</t>
  </si>
  <si>
    <t>地方政府专项债务发行费用支出</t>
  </si>
  <si>
    <t>旅游发展基金支出</t>
  </si>
  <si>
    <t>（一）上解上级支出</t>
  </si>
  <si>
    <t>（一）上级补助收入</t>
  </si>
  <si>
    <t>（二）补助下级支出</t>
  </si>
  <si>
    <t>（二）下级上解收入</t>
  </si>
  <si>
    <t>三、调出资金</t>
  </si>
  <si>
    <t>四、债券转贷收入</t>
  </si>
  <si>
    <t>四、结转下年支出</t>
  </si>
  <si>
    <t>（一）再融资债券收入</t>
  </si>
  <si>
    <t>五、债券转贷支出</t>
  </si>
  <si>
    <t>（二）专项债券收入</t>
  </si>
  <si>
    <t>（一）再融资债券支出</t>
  </si>
  <si>
    <t>（二）专项债券支出</t>
  </si>
  <si>
    <t>六、债务还本支出</t>
  </si>
  <si>
    <t>附表4:</t>
  </si>
  <si>
    <t>2024年开平市国有资本经营预算调整情况表</t>
  </si>
  <si>
    <t>编制单位：开平市财政局</t>
  </si>
  <si>
    <t>收      入</t>
  </si>
  <si>
    <t>支     出</t>
  </si>
  <si>
    <t>项   目</t>
  </si>
  <si>
    <t>年初
预算数</t>
  </si>
  <si>
    <t>调整
预算数</t>
  </si>
  <si>
    <t>国有资本经营预算收入</t>
  </si>
  <si>
    <t>国有资本经营预算支出</t>
  </si>
  <si>
    <t>（一）利润收入</t>
  </si>
  <si>
    <t>（一）解决历史遗留问题及改革成本支出</t>
  </si>
  <si>
    <t>（二）股利、股息收入</t>
  </si>
  <si>
    <t>（二）国有企业资本金注入</t>
  </si>
  <si>
    <t>（三）产权转让收入</t>
  </si>
  <si>
    <t>（三）国有企业政策性补贴</t>
  </si>
  <si>
    <t>（四）清算收入</t>
  </si>
  <si>
    <t>（四）其他国有资本经营预算支出</t>
  </si>
  <si>
    <t>（五）其他国有资本经营预算收入</t>
  </si>
  <si>
    <t>收入小计</t>
  </si>
  <si>
    <t>支出小计</t>
  </si>
  <si>
    <t>转移性收入</t>
  </si>
  <si>
    <t>转移性支出</t>
  </si>
  <si>
    <t xml:space="preserve">   国有资本经营预算转移支付收入</t>
  </si>
  <si>
    <t>（一）国有资本经营预算转移支付</t>
  </si>
  <si>
    <t>（二）调出资金</t>
  </si>
  <si>
    <t>上年结转</t>
  </si>
  <si>
    <t>结转下年</t>
  </si>
  <si>
    <t>附表5：</t>
  </si>
  <si>
    <t>2024年开平市新增一般债务限额安排项目情况表</t>
  </si>
  <si>
    <t>序号</t>
  </si>
  <si>
    <t>县（市、区）</t>
  </si>
  <si>
    <t>项目名称</t>
  </si>
  <si>
    <t>项目单位</t>
  </si>
  <si>
    <t>项目领域</t>
  </si>
  <si>
    <t>建设状态</t>
  </si>
  <si>
    <t>项目总投资</t>
  </si>
  <si>
    <t>安排金额</t>
  </si>
  <si>
    <t>开平市</t>
  </si>
  <si>
    <t>无</t>
  </si>
  <si>
    <t>附表6:</t>
  </si>
  <si>
    <t>2024年开平市新增专项债务限额安排项目情况表</t>
  </si>
  <si>
    <t xml:space="preserve">单位：万元 </t>
  </si>
  <si>
    <t>建设
状态</t>
  </si>
  <si>
    <t>其中：资本金</t>
  </si>
  <si>
    <t>合 计</t>
  </si>
  <si>
    <t>广东省江门市开平市潭江大道地下停车场及配套设施项目</t>
  </si>
  <si>
    <t>开平市城市管理和综合执法局</t>
  </si>
  <si>
    <t>城市停车场</t>
  </si>
  <si>
    <t>在建</t>
  </si>
  <si>
    <t>开平市城镇污水处理及管网工程</t>
  </si>
  <si>
    <t>城镇污水垃圾收集处理</t>
  </si>
  <si>
    <t>开平市城区排水设施提升改造工程</t>
  </si>
  <si>
    <t>供排水</t>
  </si>
  <si>
    <t>广东省江门市开平市老旧城区更新改造项目</t>
  </si>
  <si>
    <t>开平市住房和城乡建设局</t>
  </si>
  <si>
    <t>城镇老旧小区改造</t>
  </si>
  <si>
    <t>广东省江门市开平市粮食仓储加工及物流项目</t>
  </si>
  <si>
    <t>开平市发展和改革局</t>
  </si>
  <si>
    <t>城乡冷链物流设施</t>
  </si>
  <si>
    <t>广东省江门市西江潭江流域跨界重点支流综合治理工程（一期）开平段</t>
  </si>
  <si>
    <t>开平市水资源开发管理中心</t>
  </si>
  <si>
    <t>水利</t>
  </si>
  <si>
    <t>广东省江门市开平市中心医院整体升级建设项目</t>
  </si>
  <si>
    <t>开平市中心医院</t>
  </si>
  <si>
    <t>卫生健康（含应急医疗救治设施、公共卫生设施）</t>
  </si>
  <si>
    <t>开平市水口医院新建医养结合综合大楼及配套项目</t>
  </si>
  <si>
    <t>开平市水口医院</t>
  </si>
  <si>
    <t>广东省江门市开平市三埠新港临港产业园区基础设施建设项目</t>
  </si>
  <si>
    <t>开平市人民政府三埠街道办事处</t>
  </si>
  <si>
    <t>产业园区基础设施（主要支持国家级、省级产业园区基础设施）</t>
  </si>
  <si>
    <t>广东省江门市开平市三埠香山墓园生态园建设项目</t>
  </si>
  <si>
    <t>其他社会事业</t>
  </si>
  <si>
    <t>广东省江门市开平市开元工业园新区建设项目</t>
  </si>
  <si>
    <t>开平市人民政府长沙街道办事处</t>
  </si>
  <si>
    <t>广东省江门市开平市国际卫浴创新基地建设项目（一期）</t>
  </si>
  <si>
    <t>开平市水口镇人民政府</t>
  </si>
  <si>
    <t>中国水口水暖卫浴生产基地建设项目</t>
  </si>
  <si>
    <t>未开工</t>
  </si>
  <si>
    <t>广东省江门市开平市水口镇城市停车场项目</t>
  </si>
  <si>
    <t>赤坎新区智慧停车场项目</t>
  </si>
  <si>
    <t>开平市赤坎镇人民政府</t>
  </si>
  <si>
    <t>广东省江门市开平市赤坎古镇周边乡村振兴示范项目</t>
  </si>
  <si>
    <t>农业</t>
  </si>
  <si>
    <t>广东省江门市开平市翠山湖生物医药产业专业园基础设施配套项目</t>
  </si>
  <si>
    <t>开平市翠山湖产业转移工业园管理委员会</t>
  </si>
  <si>
    <t>广东省江门翠山湖高新技术产业开发区基础设施配套项目</t>
  </si>
  <si>
    <t>广东省江门市开平市侨梦苑华侨华人创新产业集聚区配套设施建设项目</t>
  </si>
  <si>
    <t>广东省江门市开平市苍城镇胶粘产业专业镇园区配套项目</t>
  </si>
  <si>
    <t>开平市苍城镇人民政府</t>
  </si>
  <si>
    <t>广东省江门市开平市塘口镇全域土地综合整治试点工程项目</t>
  </si>
  <si>
    <t>开平市塘口镇人民政府</t>
  </si>
  <si>
    <t>广东省江门市开平市塘口镇世遗文化乡村示范带建设项目</t>
  </si>
  <si>
    <t>广东省江门市开平市龙胜新能源汽配示范基地扩园建设项目</t>
  </si>
  <si>
    <t>开平市龙胜镇人民政府</t>
  </si>
  <si>
    <t>广东省江门市开平市百合镇农村环境综合治理项目</t>
  </si>
  <si>
    <t>开平市百合镇人民政府</t>
  </si>
  <si>
    <t>广东省江门市开平市百合镇先进材料产业集群区建设项目</t>
  </si>
  <si>
    <t>广东省江门市开平市百合静脉产业园配套项目</t>
  </si>
  <si>
    <t>开平市赤水镇水仔口健康食品产业园基础设施配套工程</t>
  </si>
  <si>
    <t>开平市赤水镇人民政府</t>
  </si>
  <si>
    <t>广东省江门市开平市马冈鹅现代农业基础设施配套工程项目</t>
  </si>
  <si>
    <t>开平市马冈镇人民政府</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</si>
</sst>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 numFmtId="179" formatCode="0.0000_);[Red]\(0.0000\)"/>
    <numFmt numFmtId="180" formatCode="0.0000_ "/>
    <numFmt numFmtId="181" formatCode="0_ "/>
    <numFmt numFmtId="182" formatCode="0.00_ "/>
    <numFmt numFmtId="183" formatCode="_ * #,##0_ ;_ * \-#,##0_ ;_ * &quot;-&quot;??_ ;_ @_ "/>
  </numFmts>
  <fonts count="65">
    <font>
      <sz val="11"/>
      <color theme="1"/>
      <name val="宋体"/>
      <charset val="134"/>
      <scheme val="minor"/>
    </font>
    <font>
      <b/>
      <sz val="9"/>
      <color theme="1"/>
      <name val="楷体_GB2312"/>
      <charset val="134"/>
    </font>
    <font>
      <b/>
      <sz val="12"/>
      <color theme="1"/>
      <name val="仿宋_GB2312"/>
      <charset val="134"/>
    </font>
    <font>
      <sz val="12"/>
      <color theme="1"/>
      <name val="仿宋_GB2312"/>
      <charset val="134"/>
    </font>
    <font>
      <sz val="14"/>
      <color theme="1"/>
      <name val="宋体"/>
      <charset val="134"/>
      <scheme val="minor"/>
    </font>
    <font>
      <b/>
      <sz val="18"/>
      <color theme="1"/>
      <name val="方正小标宋简体"/>
      <charset val="134"/>
    </font>
    <font>
      <sz val="12"/>
      <color theme="1"/>
      <name val="宋体"/>
      <charset val="134"/>
      <scheme val="minor"/>
    </font>
    <font>
      <b/>
      <sz val="12"/>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b/>
      <sz val="12"/>
      <name val="宋体"/>
      <charset val="134"/>
      <scheme val="minor"/>
    </font>
    <font>
      <sz val="10"/>
      <color theme="1"/>
      <name val="仿宋_GB2312"/>
      <charset val="134"/>
    </font>
    <font>
      <sz val="11"/>
      <name val="宋体"/>
      <charset val="134"/>
    </font>
    <font>
      <sz val="9"/>
      <name val="宋体"/>
      <charset val="134"/>
    </font>
    <font>
      <b/>
      <sz val="10"/>
      <name val="黑体"/>
      <charset val="134"/>
    </font>
    <font>
      <sz val="11"/>
      <name val="宋体"/>
      <charset val="134"/>
      <scheme val="minor"/>
    </font>
    <font>
      <b/>
      <sz val="18"/>
      <name val="宋体"/>
      <charset val="134"/>
    </font>
    <font>
      <sz val="14"/>
      <name val="宋体"/>
      <charset val="134"/>
      <scheme val="minor"/>
    </font>
    <font>
      <sz val="22"/>
      <name val="方正小标宋简体"/>
      <charset val="134"/>
    </font>
    <font>
      <sz val="12"/>
      <name val="宋体"/>
      <charset val="134"/>
    </font>
    <font>
      <b/>
      <sz val="12"/>
      <name val="黑体"/>
      <charset val="134"/>
    </font>
    <font>
      <b/>
      <sz val="12"/>
      <color theme="1"/>
      <name val="黑体"/>
      <charset val="134"/>
    </font>
    <font>
      <sz val="12"/>
      <name val="宋体"/>
      <charset val="134"/>
      <scheme val="minor"/>
    </font>
    <font>
      <sz val="12"/>
      <name val="SimSun"/>
      <charset val="134"/>
    </font>
    <font>
      <sz val="11"/>
      <name val="Arial"/>
      <charset val="134"/>
    </font>
    <font>
      <sz val="14"/>
      <color theme="1"/>
      <name val="宋体"/>
      <charset val="134"/>
    </font>
    <font>
      <sz val="20"/>
      <color indexed="8"/>
      <name val="方正小标宋简体"/>
      <charset val="134"/>
    </font>
    <font>
      <sz val="14"/>
      <name val="宋体"/>
      <charset val="134"/>
    </font>
    <font>
      <b/>
      <sz val="14"/>
      <name val="宋体"/>
      <charset val="134"/>
    </font>
    <font>
      <sz val="20"/>
      <name val="宋体"/>
      <charset val="134"/>
    </font>
    <font>
      <sz val="22"/>
      <name val="宋体"/>
      <charset val="134"/>
    </font>
    <font>
      <b/>
      <sz val="36"/>
      <name val="宋体"/>
      <charset val="134"/>
      <scheme val="major"/>
    </font>
    <font>
      <b/>
      <sz val="22"/>
      <name val="宋体"/>
      <charset val="134"/>
    </font>
    <font>
      <b/>
      <sz val="20"/>
      <name val="宋体"/>
      <charset val="134"/>
    </font>
    <font>
      <b/>
      <sz val="22"/>
      <color theme="1"/>
      <name val="宋体"/>
      <charset val="134"/>
      <scheme val="minor"/>
    </font>
    <font>
      <sz val="22"/>
      <color theme="1"/>
      <name val="宋体"/>
      <charset val="134"/>
      <scheme val="minor"/>
    </font>
    <font>
      <sz val="20"/>
      <color theme="1"/>
      <name val="宋体"/>
      <charset val="134"/>
    </font>
    <font>
      <sz val="20"/>
      <color theme="1"/>
      <name val="宋体"/>
      <charset val="134"/>
      <scheme val="minor"/>
    </font>
    <font>
      <b/>
      <sz val="12"/>
      <name val="宋体"/>
      <charset val="134"/>
    </font>
    <font>
      <b/>
      <sz val="22"/>
      <name val="黑体"/>
      <charset val="134"/>
    </font>
    <font>
      <sz val="12"/>
      <color theme="1"/>
      <name val="宋体"/>
      <charset val="134"/>
    </font>
    <font>
      <b/>
      <sz val="24"/>
      <color theme="1"/>
      <name val="宋体"/>
      <charset val="134"/>
      <scheme val="major"/>
    </font>
    <font>
      <b/>
      <sz val="12"/>
      <color theme="1"/>
      <name val="宋体"/>
      <charset val="134"/>
    </font>
    <font>
      <sz val="12"/>
      <color theme="1"/>
      <name val="Times New Roman"/>
      <charset val="134"/>
    </font>
    <font>
      <sz val="11"/>
      <color theme="0"/>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sz val="10"/>
      <name val="Arial"/>
      <charset val="134"/>
    </font>
    <font>
      <b/>
      <sz val="13"/>
      <color theme="3"/>
      <name val="宋体"/>
      <charset val="134"/>
      <scheme val="minor"/>
    </font>
    <font>
      <sz val="11"/>
      <color rgb="FF9C65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xf numFmtId="42" fontId="0" fillId="0" borderId="0" applyFont="0" applyFill="0" applyBorder="0" applyAlignment="0" applyProtection="0">
      <alignment vertical="center"/>
    </xf>
    <xf numFmtId="0" fontId="50" fillId="9" borderId="0" applyNumberFormat="0" applyBorder="0" applyAlignment="0" applyProtection="0">
      <alignment vertical="center"/>
    </xf>
    <xf numFmtId="0" fontId="54" fillId="6"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8" fillId="0" borderId="0"/>
    <xf numFmtId="0" fontId="50" fillId="5" borderId="0" applyNumberFormat="0" applyBorder="0" applyAlignment="0" applyProtection="0">
      <alignment vertical="center"/>
    </xf>
    <xf numFmtId="0" fontId="49" fillId="4" borderId="0" applyNumberFormat="0" applyBorder="0" applyAlignment="0" applyProtection="0">
      <alignment vertical="center"/>
    </xf>
    <xf numFmtId="43" fontId="0" fillId="0" borderId="0" applyFont="0" applyFill="0" applyBorder="0" applyAlignment="0" applyProtection="0">
      <alignment vertical="center"/>
    </xf>
    <xf numFmtId="43" fontId="20" fillId="0" borderId="0" applyFont="0" applyFill="0" applyBorder="0" applyAlignment="0" applyProtection="0"/>
    <xf numFmtId="0" fontId="45" fillId="15" borderId="0" applyNumberFormat="0" applyBorder="0" applyAlignment="0" applyProtection="0">
      <alignment vertical="center"/>
    </xf>
    <xf numFmtId="0" fontId="57"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11" borderId="25" applyNumberFormat="0" applyFont="0" applyAlignment="0" applyProtection="0">
      <alignment vertical="center"/>
    </xf>
    <xf numFmtId="0" fontId="45" fillId="17" borderId="0" applyNumberFormat="0" applyBorder="0" applyAlignment="0" applyProtection="0">
      <alignment vertical="center"/>
    </xf>
    <xf numFmtId="0" fontId="47"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3" applyNumberFormat="0" applyFill="0" applyAlignment="0" applyProtection="0">
      <alignment vertical="center"/>
    </xf>
    <xf numFmtId="0" fontId="59" fillId="0" borderId="23" applyNumberFormat="0" applyFill="0" applyAlignment="0" applyProtection="0">
      <alignment vertical="center"/>
    </xf>
    <xf numFmtId="0" fontId="45" fillId="20" borderId="0" applyNumberFormat="0" applyBorder="0" applyAlignment="0" applyProtection="0">
      <alignment vertical="center"/>
    </xf>
    <xf numFmtId="0" fontId="47" fillId="0" borderId="22" applyNumberFormat="0" applyFill="0" applyAlignment="0" applyProtection="0">
      <alignment vertical="center"/>
    </xf>
    <xf numFmtId="0" fontId="45" fillId="21" borderId="0" applyNumberFormat="0" applyBorder="0" applyAlignment="0" applyProtection="0">
      <alignment vertical="center"/>
    </xf>
    <xf numFmtId="0" fontId="63" fillId="3" borderId="27" applyNumberFormat="0" applyAlignment="0" applyProtection="0">
      <alignment vertical="center"/>
    </xf>
    <xf numFmtId="0" fontId="46" fillId="3" borderId="21" applyNumberFormat="0" applyAlignment="0" applyProtection="0">
      <alignment vertical="center"/>
    </xf>
    <xf numFmtId="0" fontId="56" fillId="10" borderId="24" applyNumberFormat="0" applyAlignment="0" applyProtection="0">
      <alignment vertical="center"/>
    </xf>
    <xf numFmtId="0" fontId="50" fillId="23" borderId="0" applyNumberFormat="0" applyBorder="0" applyAlignment="0" applyProtection="0">
      <alignment vertical="center"/>
    </xf>
    <xf numFmtId="0" fontId="45" fillId="2" borderId="0" applyNumberFormat="0" applyBorder="0" applyAlignment="0" applyProtection="0">
      <alignment vertical="center"/>
    </xf>
    <xf numFmtId="0" fontId="62" fillId="0" borderId="26" applyNumberFormat="0" applyFill="0" applyAlignment="0" applyProtection="0">
      <alignment vertical="center"/>
    </xf>
    <xf numFmtId="0" fontId="64" fillId="0" borderId="28" applyNumberFormat="0" applyFill="0" applyAlignment="0" applyProtection="0">
      <alignment vertical="center"/>
    </xf>
    <xf numFmtId="0" fontId="55" fillId="8" borderId="0" applyNumberFormat="0" applyBorder="0" applyAlignment="0" applyProtection="0">
      <alignment vertical="center"/>
    </xf>
    <xf numFmtId="0" fontId="60" fillId="14" borderId="0" applyNumberFormat="0" applyBorder="0" applyAlignment="0" applyProtection="0">
      <alignment vertical="center"/>
    </xf>
    <xf numFmtId="0" fontId="50" fillId="25" borderId="0" applyNumberFormat="0" applyBorder="0" applyAlignment="0" applyProtection="0">
      <alignment vertical="center"/>
    </xf>
    <xf numFmtId="0" fontId="45" fillId="19" borderId="0" applyNumberFormat="0" applyBorder="0" applyAlignment="0" applyProtection="0">
      <alignment vertical="center"/>
    </xf>
    <xf numFmtId="0" fontId="50" fillId="16" borderId="0" applyNumberFormat="0" applyBorder="0" applyAlignment="0" applyProtection="0">
      <alignment vertical="center"/>
    </xf>
    <xf numFmtId="0" fontId="50" fillId="26" borderId="0" applyNumberFormat="0" applyBorder="0" applyAlignment="0" applyProtection="0">
      <alignment vertical="center"/>
    </xf>
    <xf numFmtId="0" fontId="50" fillId="13" borderId="0" applyNumberFormat="0" applyBorder="0" applyAlignment="0" applyProtection="0">
      <alignment vertical="center"/>
    </xf>
    <xf numFmtId="0" fontId="50" fillId="7" borderId="0" applyNumberFormat="0" applyBorder="0" applyAlignment="0" applyProtection="0">
      <alignment vertical="center"/>
    </xf>
    <xf numFmtId="0" fontId="45" fillId="24" borderId="0" applyNumberFormat="0" applyBorder="0" applyAlignment="0" applyProtection="0">
      <alignment vertical="center"/>
    </xf>
    <xf numFmtId="0" fontId="45" fillId="18" borderId="0" applyNumberFormat="0" applyBorder="0" applyAlignment="0" applyProtection="0">
      <alignment vertical="center"/>
    </xf>
    <xf numFmtId="0" fontId="50" fillId="22" borderId="0" applyNumberFormat="0" applyBorder="0" applyAlignment="0" applyProtection="0">
      <alignment vertical="center"/>
    </xf>
    <xf numFmtId="0" fontId="50" fillId="12" borderId="0" applyNumberFormat="0" applyBorder="0" applyAlignment="0" applyProtection="0">
      <alignment vertical="center"/>
    </xf>
    <xf numFmtId="0" fontId="45" fillId="27" borderId="0" applyNumberFormat="0" applyBorder="0" applyAlignment="0" applyProtection="0">
      <alignment vertical="center"/>
    </xf>
    <xf numFmtId="0" fontId="20" fillId="0" borderId="0"/>
    <xf numFmtId="0" fontId="50" fillId="29" borderId="0" applyNumberFormat="0" applyBorder="0" applyAlignment="0" applyProtection="0">
      <alignment vertical="center"/>
    </xf>
    <xf numFmtId="0" fontId="45" fillId="31" borderId="0" applyNumberFormat="0" applyBorder="0" applyAlignment="0" applyProtection="0">
      <alignment vertical="center"/>
    </xf>
    <xf numFmtId="0" fontId="45" fillId="28" borderId="0" applyNumberFormat="0" applyBorder="0" applyAlignment="0" applyProtection="0">
      <alignment vertical="center"/>
    </xf>
    <xf numFmtId="0" fontId="50" fillId="30" borderId="0" applyNumberFormat="0" applyBorder="0" applyAlignment="0" applyProtection="0">
      <alignment vertical="center"/>
    </xf>
    <xf numFmtId="0" fontId="45" fillId="32" borderId="0" applyNumberFormat="0" applyBorder="0" applyAlignment="0" applyProtection="0">
      <alignment vertical="center"/>
    </xf>
    <xf numFmtId="0" fontId="20" fillId="0" borderId="0"/>
    <xf numFmtId="0" fontId="20" fillId="0" borderId="0">
      <alignment vertical="top"/>
    </xf>
    <xf numFmtId="0" fontId="20" fillId="0" borderId="0">
      <alignment vertical="center"/>
    </xf>
    <xf numFmtId="43" fontId="20" fillId="0" borderId="0" applyFont="0" applyFill="0" applyBorder="0" applyAlignment="0" applyProtection="0"/>
  </cellStyleXfs>
  <cellXfs count="147">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43" fontId="3"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43" fontId="1" fillId="0" borderId="0" xfId="0" applyNumberFormat="1" applyFont="1" applyFill="1" applyAlignment="1">
      <alignment horizontal="center" vertical="center" wrapText="1"/>
    </xf>
    <xf numFmtId="43" fontId="6" fillId="0" borderId="1" xfId="0" applyNumberFormat="1" applyFont="1" applyFill="1" applyBorder="1" applyAlignment="1">
      <alignment horizontal="right" vertical="center" wrapText="1"/>
    </xf>
    <xf numFmtId="0" fontId="7" fillId="0" borderId="2" xfId="0" applyFont="1" applyFill="1" applyBorder="1" applyAlignment="1">
      <alignment horizontal="center" vertical="center" wrapText="1"/>
    </xf>
    <xf numFmtId="43" fontId="7" fillId="0" borderId="2" xfId="0" applyNumberFormat="1" applyFont="1" applyFill="1" applyBorder="1" applyAlignment="1">
      <alignment horizontal="center" vertical="center" wrapText="1"/>
    </xf>
    <xf numFmtId="43" fontId="7" fillId="0" borderId="3" xfId="0" applyNumberFormat="1" applyFont="1" applyFill="1" applyBorder="1" applyAlignment="1">
      <alignment horizontal="center" vertical="center" wrapText="1"/>
    </xf>
    <xf numFmtId="43" fontId="7"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43"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0" fillId="0" borderId="2" xfId="0" applyNumberFormat="1" applyFont="1" applyFill="1" applyBorder="1" applyAlignment="1">
      <alignment horizontal="right" vertical="center" wrapText="1"/>
    </xf>
    <xf numFmtId="43" fontId="7" fillId="0" borderId="7" xfId="0" applyNumberFormat="1" applyFont="1" applyFill="1" applyBorder="1" applyAlignment="1">
      <alignment vertical="center" wrapText="1"/>
    </xf>
    <xf numFmtId="43" fontId="11" fillId="0" borderId="8" xfId="0" applyNumberFormat="1" applyFont="1" applyFill="1" applyBorder="1" applyAlignment="1">
      <alignment horizontal="center" vertical="center" wrapText="1"/>
    </xf>
    <xf numFmtId="43" fontId="12" fillId="0" borderId="2" xfId="0" applyNumberFormat="1" applyFont="1" applyFill="1" applyBorder="1" applyAlignment="1">
      <alignment horizontal="right" vertical="center" wrapText="1"/>
    </xf>
    <xf numFmtId="0" fontId="13" fillId="0" borderId="0" xfId="0" applyFont="1" applyFill="1" applyBorder="1" applyAlignment="1">
      <alignment vertical="center"/>
    </xf>
    <xf numFmtId="0" fontId="14" fillId="0" borderId="0" xfId="0" applyFont="1" applyFill="1" applyBorder="1" applyAlignment="1">
      <alignment vertical="center" wrapText="1"/>
    </xf>
    <xf numFmtId="0" fontId="15" fillId="0" borderId="0" xfId="0" applyFont="1" applyFill="1" applyBorder="1" applyAlignment="1">
      <alignment vertical="center" wrapText="1"/>
    </xf>
    <xf numFmtId="0" fontId="10" fillId="0" borderId="0" xfId="0" applyFont="1" applyFill="1" applyBorder="1" applyAlignment="1">
      <alignment vertical="center"/>
    </xf>
    <xf numFmtId="0" fontId="16" fillId="0" borderId="0" xfId="0" applyFont="1" applyFill="1" applyBorder="1" applyAlignment="1">
      <alignment vertical="center"/>
    </xf>
    <xf numFmtId="0" fontId="0" fillId="0" borderId="0" xfId="0" applyFill="1" applyBorder="1" applyAlignment="1">
      <alignment vertical="center"/>
    </xf>
    <xf numFmtId="0" fontId="6" fillId="0" borderId="0" xfId="0" applyFont="1" applyFill="1" applyBorder="1" applyAlignment="1">
      <alignment vertical="center"/>
    </xf>
    <xf numFmtId="0" fontId="17" fillId="0" borderId="0" xfId="0" applyFont="1" applyFill="1" applyBorder="1" applyAlignment="1">
      <alignment horizontal="center" vertical="center"/>
    </xf>
    <xf numFmtId="0" fontId="1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3"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176" fontId="23" fillId="0" borderId="2" xfId="0" applyNumberFormat="1" applyFont="1" applyFill="1" applyBorder="1" applyAlignment="1">
      <alignment horizontal="righ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0" fillId="0" borderId="0" xfId="0" applyFont="1" applyFill="1" applyAlignment="1">
      <alignment vertical="top"/>
    </xf>
    <xf numFmtId="0" fontId="0" fillId="0" borderId="0" xfId="0" applyFill="1" applyAlignment="1">
      <alignment vertical="center"/>
    </xf>
    <xf numFmtId="0" fontId="26" fillId="0" borderId="0" xfId="6" applyFont="1" applyAlignment="1">
      <alignment vertical="center"/>
    </xf>
    <xf numFmtId="0" fontId="20" fillId="0" borderId="0" xfId="54" applyAlignment="1"/>
    <xf numFmtId="0" fontId="20" fillId="0" borderId="0" xfId="54" applyAlignment="1">
      <alignment vertical="center" wrapText="1"/>
    </xf>
    <xf numFmtId="0" fontId="27" fillId="0" borderId="0" xfId="54" applyFont="1" applyAlignment="1">
      <alignment horizontal="center" vertical="center"/>
    </xf>
    <xf numFmtId="0" fontId="28" fillId="0" borderId="0" xfId="54" applyFont="1" applyAlignment="1">
      <alignment horizontal="left" vertical="center"/>
    </xf>
    <xf numFmtId="0" fontId="28" fillId="0" borderId="0" xfId="54" applyFont="1" applyAlignment="1">
      <alignment horizontal="left"/>
    </xf>
    <xf numFmtId="0" fontId="28" fillId="0" borderId="0" xfId="54" applyFont="1" applyAlignment="1"/>
    <xf numFmtId="0" fontId="28" fillId="0" borderId="0" xfId="54" applyFont="1" applyAlignment="1">
      <alignment vertical="center" wrapText="1"/>
    </xf>
    <xf numFmtId="0" fontId="29" fillId="0" borderId="10" xfId="54" applyFont="1" applyBorder="1" applyAlignment="1">
      <alignment horizontal="center" vertical="center" wrapText="1"/>
    </xf>
    <xf numFmtId="0" fontId="29" fillId="0" borderId="11" xfId="54" applyFont="1" applyBorder="1" applyAlignment="1">
      <alignment horizontal="center" vertical="center" wrapText="1"/>
    </xf>
    <xf numFmtId="0" fontId="29" fillId="0" borderId="12" xfId="54" applyFont="1" applyBorder="1" applyAlignment="1">
      <alignment horizontal="center" vertical="center" wrapText="1"/>
    </xf>
    <xf numFmtId="0" fontId="29" fillId="0" borderId="2" xfId="54" applyFont="1" applyBorder="1" applyAlignment="1">
      <alignment horizontal="center" vertical="center" wrapText="1"/>
    </xf>
    <xf numFmtId="0" fontId="29" fillId="0" borderId="9" xfId="54" applyFont="1" applyBorder="1" applyAlignment="1">
      <alignment horizontal="center" vertical="center" wrapText="1"/>
    </xf>
    <xf numFmtId="0" fontId="29" fillId="0" borderId="8" xfId="54" applyFont="1" applyBorder="1" applyAlignment="1">
      <alignment horizontal="center" vertical="center" wrapText="1"/>
    </xf>
    <xf numFmtId="0" fontId="28" fillId="0" borderId="12" xfId="54" applyFont="1" applyBorder="1" applyAlignment="1">
      <alignment horizontal="left" vertical="center" wrapText="1"/>
    </xf>
    <xf numFmtId="177" fontId="28" fillId="0" borderId="2" xfId="54" applyNumberFormat="1" applyFont="1" applyBorder="1" applyAlignment="1">
      <alignment horizontal="right" vertical="center" wrapText="1"/>
    </xf>
    <xf numFmtId="0" fontId="28" fillId="0" borderId="2" xfId="54" applyFont="1" applyBorder="1" applyAlignment="1">
      <alignment horizontal="left" vertical="center" wrapText="1"/>
    </xf>
    <xf numFmtId="0" fontId="28" fillId="0" borderId="12" xfId="54" applyFont="1" applyBorder="1" applyAlignment="1">
      <alignment vertical="center" wrapText="1"/>
    </xf>
    <xf numFmtId="0" fontId="28" fillId="0" borderId="2" xfId="54" applyFont="1" applyBorder="1" applyAlignment="1">
      <alignment vertical="center" wrapText="1"/>
    </xf>
    <xf numFmtId="177" fontId="29" fillId="0" borderId="2" xfId="54" applyNumberFormat="1" applyFont="1" applyBorder="1" applyAlignment="1">
      <alignment horizontal="right" vertical="center" wrapText="1"/>
    </xf>
    <xf numFmtId="0" fontId="29" fillId="0" borderId="12" xfId="54" applyFont="1" applyBorder="1" applyAlignment="1"/>
    <xf numFmtId="177" fontId="29" fillId="0" borderId="2" xfId="54" applyNumberFormat="1" applyFont="1" applyBorder="1" applyAlignment="1">
      <alignment horizontal="right" wrapText="1"/>
    </xf>
    <xf numFmtId="0" fontId="29" fillId="0" borderId="2" xfId="54" applyFont="1" applyBorder="1" applyAlignment="1"/>
    <xf numFmtId="0" fontId="29" fillId="0" borderId="13" xfId="54" applyFont="1" applyBorder="1" applyAlignment="1">
      <alignment horizontal="center" vertical="center" wrapText="1"/>
    </xf>
    <xf numFmtId="177" fontId="29" fillId="0" borderId="14" xfId="54" applyNumberFormat="1" applyFont="1" applyBorder="1" applyAlignment="1">
      <alignment horizontal="right" vertical="center" wrapText="1"/>
    </xf>
    <xf numFmtId="0" fontId="29" fillId="0" borderId="14" xfId="54" applyFont="1" applyBorder="1" applyAlignment="1">
      <alignment horizontal="center" vertical="center" wrapText="1"/>
    </xf>
    <xf numFmtId="0" fontId="28" fillId="0" borderId="0" xfId="54" applyFont="1" applyAlignment="1">
      <alignment horizontal="right"/>
    </xf>
    <xf numFmtId="0" fontId="29" fillId="0" borderId="15" xfId="54" applyFont="1" applyBorder="1" applyAlignment="1">
      <alignment horizontal="center" vertical="center" wrapText="1"/>
    </xf>
    <xf numFmtId="0" fontId="29" fillId="0" borderId="16" xfId="54" applyFont="1" applyBorder="1" applyAlignment="1">
      <alignment horizontal="center" vertical="center" wrapText="1"/>
    </xf>
    <xf numFmtId="0" fontId="29" fillId="0" borderId="17" xfId="54" applyFont="1" applyBorder="1" applyAlignment="1">
      <alignment horizontal="center" vertical="center" wrapText="1"/>
    </xf>
    <xf numFmtId="177" fontId="28" fillId="0" borderId="18" xfId="54" applyNumberFormat="1" applyFont="1" applyBorder="1" applyAlignment="1">
      <alignment horizontal="right" vertical="center" wrapText="1"/>
    </xf>
    <xf numFmtId="0" fontId="30" fillId="0" borderId="0" xfId="53" applyFont="1" applyAlignment="1">
      <alignment vertical="center" wrapText="1"/>
    </xf>
    <xf numFmtId="0" fontId="30" fillId="0" borderId="0" xfId="0" applyFont="1" applyFill="1" applyAlignment="1">
      <alignment vertical="top"/>
    </xf>
    <xf numFmtId="10" fontId="30" fillId="0" borderId="0" xfId="0" applyNumberFormat="1" applyFont="1" applyFill="1" applyAlignment="1">
      <alignment vertical="top"/>
    </xf>
    <xf numFmtId="177" fontId="29" fillId="0" borderId="18" xfId="54" applyNumberFormat="1" applyFont="1" applyBorder="1" applyAlignment="1">
      <alignment horizontal="right" vertical="center" wrapText="1"/>
    </xf>
    <xf numFmtId="177" fontId="29" fillId="0" borderId="18" xfId="54" applyNumberFormat="1" applyFont="1" applyBorder="1" applyAlignment="1">
      <alignment horizontal="right" wrapText="1"/>
    </xf>
    <xf numFmtId="177" fontId="29" fillId="0" borderId="19" xfId="54" applyNumberFormat="1" applyFont="1" applyBorder="1" applyAlignment="1">
      <alignment horizontal="right" vertical="center" wrapText="1"/>
    </xf>
    <xf numFmtId="0" fontId="31" fillId="0" borderId="0" xfId="6" applyFont="1" applyFill="1" applyAlignment="1">
      <alignment vertical="center"/>
    </xf>
    <xf numFmtId="0" fontId="20" fillId="0" borderId="0" xfId="6" applyFont="1" applyFill="1"/>
    <xf numFmtId="0" fontId="32" fillId="0" borderId="0" xfId="6" applyFont="1" applyFill="1" applyAlignment="1">
      <alignment horizontal="center" vertical="center"/>
    </xf>
    <xf numFmtId="0" fontId="20" fillId="0" borderId="0" xfId="6" applyFont="1" applyFill="1" applyAlignment="1">
      <alignment vertical="center"/>
    </xf>
    <xf numFmtId="0" fontId="20" fillId="0" borderId="0" xfId="6" applyFont="1" applyFill="1" applyAlignment="1">
      <alignment horizontal="right" vertical="center"/>
    </xf>
    <xf numFmtId="0" fontId="33" fillId="0" borderId="2" xfId="6" applyFont="1" applyFill="1" applyBorder="1" applyAlignment="1">
      <alignment horizontal="center" vertical="center"/>
    </xf>
    <xf numFmtId="0" fontId="34" fillId="0" borderId="2" xfId="6" applyFont="1" applyFill="1" applyBorder="1" applyAlignment="1">
      <alignment horizontal="center" vertical="center"/>
    </xf>
    <xf numFmtId="0" fontId="34" fillId="0" borderId="2" xfId="6" applyFont="1" applyFill="1" applyBorder="1" applyAlignment="1">
      <alignment horizontal="left" vertical="center" wrapText="1"/>
    </xf>
    <xf numFmtId="178" fontId="35" fillId="0" borderId="2" xfId="0" applyNumberFormat="1" applyFont="1" applyFill="1" applyBorder="1" applyAlignment="1">
      <alignment horizontal="right" vertical="center"/>
    </xf>
    <xf numFmtId="0" fontId="30" fillId="0" borderId="2" xfId="6" applyFont="1" applyFill="1" applyBorder="1" applyAlignment="1">
      <alignment horizontal="left" vertical="center"/>
    </xf>
    <xf numFmtId="178" fontId="36" fillId="0" borderId="2" xfId="0" applyNumberFormat="1" applyFont="1" applyFill="1" applyBorder="1" applyAlignment="1">
      <alignment vertical="center"/>
    </xf>
    <xf numFmtId="1" fontId="37" fillId="0" borderId="2" xfId="6" applyNumberFormat="1" applyFont="1" applyFill="1" applyBorder="1" applyAlignment="1" applyProtection="1">
      <alignment horizontal="left" vertical="center"/>
      <protection locked="0"/>
    </xf>
    <xf numFmtId="0" fontId="37" fillId="0" borderId="2" xfId="6" applyFont="1" applyFill="1" applyBorder="1" applyAlignment="1">
      <alignment horizontal="left" vertical="center"/>
    </xf>
    <xf numFmtId="0" fontId="38" fillId="0" borderId="2" xfId="0" applyFont="1" applyFill="1" applyBorder="1" applyAlignment="1">
      <alignment horizontal="left" vertical="center"/>
    </xf>
    <xf numFmtId="0" fontId="30" fillId="0" borderId="2" xfId="6" applyFont="1" applyFill="1" applyBorder="1" applyAlignment="1">
      <alignment horizontal="left" vertical="center" wrapText="1"/>
    </xf>
    <xf numFmtId="178" fontId="7" fillId="0" borderId="2" xfId="0" applyNumberFormat="1" applyFont="1" applyFill="1" applyBorder="1" applyAlignment="1">
      <alignment horizontal="right" vertical="center"/>
    </xf>
    <xf numFmtId="178" fontId="39" fillId="0" borderId="2" xfId="55" applyNumberFormat="1" applyFont="1" applyFill="1" applyBorder="1" applyAlignment="1">
      <alignment horizontal="right" vertical="center"/>
    </xf>
    <xf numFmtId="0" fontId="39" fillId="0" borderId="2" xfId="6" applyFont="1" applyFill="1" applyBorder="1" applyAlignment="1">
      <alignment horizontal="left" vertical="center" wrapText="1"/>
    </xf>
    <xf numFmtId="0" fontId="33" fillId="0" borderId="2" xfId="6" applyFont="1" applyFill="1" applyBorder="1" applyAlignment="1">
      <alignment horizontal="left" vertical="center" wrapText="1"/>
    </xf>
    <xf numFmtId="0" fontId="33" fillId="0" borderId="2" xfId="6" applyFont="1" applyFill="1" applyBorder="1" applyAlignment="1">
      <alignment horizontal="left" vertical="center"/>
    </xf>
    <xf numFmtId="178" fontId="6" fillId="0" borderId="2" xfId="0" applyNumberFormat="1" applyFont="1" applyFill="1" applyBorder="1" applyAlignment="1">
      <alignment horizontal="right" vertical="center"/>
    </xf>
    <xf numFmtId="178" fontId="20" fillId="0" borderId="2" xfId="55" applyNumberFormat="1" applyFont="1" applyFill="1" applyBorder="1" applyAlignment="1">
      <alignment horizontal="right" vertical="center"/>
    </xf>
    <xf numFmtId="178" fontId="6" fillId="0" borderId="2" xfId="0" applyNumberFormat="1" applyFont="1" applyFill="1" applyBorder="1" applyAlignment="1">
      <alignment horizontal="right"/>
    </xf>
    <xf numFmtId="0" fontId="0" fillId="0" borderId="2" xfId="0" applyFill="1" applyBorder="1"/>
    <xf numFmtId="0" fontId="40" fillId="0" borderId="2" xfId="6" applyFont="1" applyFill="1" applyBorder="1" applyAlignment="1">
      <alignment horizontal="center" vertical="center"/>
    </xf>
    <xf numFmtId="179" fontId="0" fillId="0" borderId="0" xfId="0" applyNumberFormat="1" applyFill="1"/>
    <xf numFmtId="0" fontId="41" fillId="0" borderId="0" xfId="6" applyFont="1" applyAlignment="1">
      <alignment vertical="center"/>
    </xf>
    <xf numFmtId="0" fontId="41" fillId="0" borderId="0" xfId="6" applyFont="1"/>
    <xf numFmtId="0" fontId="42" fillId="0" borderId="0" xfId="6" applyFont="1" applyAlignment="1">
      <alignment horizontal="center" vertical="center"/>
    </xf>
    <xf numFmtId="0" fontId="41" fillId="0" borderId="0" xfId="6" applyFont="1" applyAlignment="1">
      <alignment horizontal="right" vertical="center"/>
    </xf>
    <xf numFmtId="0" fontId="43" fillId="0" borderId="2" xfId="6" applyFont="1" applyBorder="1" applyAlignment="1">
      <alignment horizontal="center" vertical="center"/>
    </xf>
    <xf numFmtId="0" fontId="43" fillId="0" borderId="2" xfId="6" applyFont="1" applyBorder="1" applyAlignment="1">
      <alignment horizontal="center" vertical="center" wrapText="1"/>
    </xf>
    <xf numFmtId="0" fontId="43" fillId="0" borderId="2" xfId="6" applyFont="1" applyBorder="1" applyAlignment="1">
      <alignment horizontal="left" vertical="center"/>
    </xf>
    <xf numFmtId="178" fontId="7" fillId="0" borderId="2" xfId="0" applyNumberFormat="1" applyFont="1" applyBorder="1" applyAlignment="1">
      <alignment horizontal="right" vertical="center"/>
    </xf>
    <xf numFmtId="180" fontId="39" fillId="0" borderId="2" xfId="10" applyNumberFormat="1" applyFont="1" applyFill="1" applyBorder="1" applyAlignment="1">
      <alignment horizontal="right" vertical="center"/>
    </xf>
    <xf numFmtId="178" fontId="39" fillId="0" borderId="2" xfId="10" applyNumberFormat="1" applyFont="1" applyFill="1" applyBorder="1" applyAlignment="1">
      <alignment horizontal="right" vertical="center"/>
    </xf>
    <xf numFmtId="0" fontId="39" fillId="0" borderId="2" xfId="6" applyFont="1" applyBorder="1" applyAlignment="1">
      <alignment horizontal="left" vertical="center" wrapText="1"/>
    </xf>
    <xf numFmtId="0" fontId="43" fillId="0" borderId="2" xfId="46" applyFont="1" applyBorder="1" applyAlignment="1">
      <alignment horizontal="left" vertical="center"/>
    </xf>
    <xf numFmtId="1" fontId="39" fillId="0" borderId="2" xfId="6" applyNumberFormat="1" applyFont="1" applyBorder="1" applyAlignment="1" applyProtection="1">
      <alignment vertical="center"/>
      <protection locked="0"/>
    </xf>
    <xf numFmtId="1" fontId="43" fillId="0" borderId="2" xfId="6" applyNumberFormat="1" applyFont="1" applyBorder="1" applyAlignment="1" applyProtection="1">
      <alignment vertical="center"/>
      <protection locked="0"/>
    </xf>
    <xf numFmtId="1" fontId="20" fillId="0" borderId="2" xfId="6" applyNumberFormat="1" applyFont="1" applyBorder="1" applyAlignment="1" applyProtection="1">
      <alignment horizontal="left" vertical="center"/>
      <protection locked="0"/>
    </xf>
    <xf numFmtId="178" fontId="6" fillId="0" borderId="2" xfId="0" applyNumberFormat="1" applyFont="1" applyBorder="1" applyAlignment="1">
      <alignment horizontal="right" vertical="center"/>
    </xf>
    <xf numFmtId="178" fontId="20" fillId="0" borderId="2" xfId="10" applyNumberFormat="1" applyFont="1" applyFill="1" applyBorder="1" applyAlignment="1">
      <alignment horizontal="right" vertical="center"/>
    </xf>
    <xf numFmtId="1" fontId="41" fillId="0" borderId="2" xfId="6" applyNumberFormat="1" applyFont="1" applyBorder="1" applyAlignment="1" applyProtection="1">
      <alignment horizontal="left" vertical="center"/>
      <protection locked="0"/>
    </xf>
    <xf numFmtId="181" fontId="20" fillId="0" borderId="2" xfId="10" applyNumberFormat="1" applyFont="1" applyFill="1" applyBorder="1" applyAlignment="1">
      <alignment horizontal="right" vertical="center"/>
    </xf>
    <xf numFmtId="0" fontId="41" fillId="0" borderId="2" xfId="6" applyFont="1" applyBorder="1" applyAlignment="1">
      <alignment horizontal="left" vertical="center"/>
    </xf>
    <xf numFmtId="1" fontId="39" fillId="0" borderId="2" xfId="46" applyNumberFormat="1" applyFont="1" applyBorder="1" applyAlignment="1" applyProtection="1">
      <alignment horizontal="left" vertical="center"/>
      <protection locked="0"/>
    </xf>
    <xf numFmtId="181" fontId="39" fillId="0" borderId="2" xfId="10" applyNumberFormat="1" applyFont="1" applyFill="1" applyBorder="1" applyAlignment="1">
      <alignment horizontal="right" vertical="center"/>
    </xf>
    <xf numFmtId="0" fontId="41" fillId="0" borderId="2" xfId="46" applyFont="1" applyBorder="1" applyAlignment="1">
      <alignment horizontal="left" vertical="center"/>
    </xf>
    <xf numFmtId="182" fontId="20" fillId="0" borderId="2" xfId="10" applyNumberFormat="1" applyFont="1" applyFill="1" applyBorder="1" applyAlignment="1">
      <alignment horizontal="right" vertical="center"/>
    </xf>
    <xf numFmtId="182" fontId="39" fillId="0" borderId="2" xfId="10" applyNumberFormat="1" applyFont="1" applyFill="1" applyBorder="1" applyAlignment="1">
      <alignment horizontal="right" vertical="center"/>
    </xf>
    <xf numFmtId="0" fontId="39" fillId="0" borderId="2" xfId="6" applyFont="1" applyBorder="1" applyAlignment="1" applyProtection="1">
      <alignment vertical="center" wrapText="1"/>
      <protection locked="0"/>
    </xf>
    <xf numFmtId="0" fontId="6" fillId="0" borderId="2" xfId="0" applyFont="1" applyBorder="1"/>
    <xf numFmtId="0" fontId="22" fillId="0" borderId="2" xfId="6" applyFont="1" applyBorder="1" applyAlignment="1">
      <alignment horizontal="center" vertical="center"/>
    </xf>
    <xf numFmtId="0" fontId="21" fillId="0" borderId="2" xfId="52" applyFont="1" applyBorder="1" applyAlignment="1" applyProtection="1">
      <alignment horizontal="center" vertical="center"/>
      <protection locked="0"/>
    </xf>
    <xf numFmtId="0" fontId="41" fillId="0" borderId="20" xfId="6" applyFont="1" applyBorder="1" applyAlignment="1">
      <alignment horizontal="left" wrapText="1"/>
    </xf>
    <xf numFmtId="0" fontId="0" fillId="0" borderId="0" xfId="0" applyAlignment="1">
      <alignment wrapText="1"/>
    </xf>
    <xf numFmtId="0" fontId="44" fillId="0" borderId="0" xfId="6" applyFont="1" applyAlignment="1">
      <alignment vertical="center"/>
    </xf>
    <xf numFmtId="0" fontId="43" fillId="0" borderId="0" xfId="6" applyFont="1" applyAlignment="1">
      <alignment vertical="center"/>
    </xf>
    <xf numFmtId="0" fontId="43" fillId="0" borderId="0" xfId="6" applyFont="1"/>
    <xf numFmtId="183" fontId="6" fillId="0" borderId="0" xfId="0" applyNumberFormat="1" applyFont="1"/>
    <xf numFmtId="180" fontId="6" fillId="0" borderId="2" xfId="0" applyNumberFormat="1" applyFont="1" applyBorder="1" applyAlignment="1">
      <alignment horizontal="righ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常规_表3" xfId="6"/>
    <cellStyle name="40% - 强调文字颜色 3" xfId="7" builtinId="39"/>
    <cellStyle name="差" xfId="8" builtinId="27"/>
    <cellStyle name="千位分隔" xfId="9" builtinId="3"/>
    <cellStyle name="千位分隔 2 13" xfId="10"/>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11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常规 5" xfId="53"/>
    <cellStyle name="常规 11" xfId="54"/>
    <cellStyle name="千位分隔 8 3 2" xfId="55"/>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20"/>
  <sheetViews>
    <sheetView zoomScale="85" zoomScaleNormal="85" workbookViewId="0">
      <selection activeCell="B5" sqref="B5"/>
    </sheetView>
  </sheetViews>
  <sheetFormatPr defaultColWidth="9" defaultRowHeight="13.5"/>
  <cols>
    <col min="1" max="1" width="27.3333333333333" customWidth="1"/>
    <col min="2" max="5" width="14.1333333333333" customWidth="1"/>
    <col min="6" max="6" width="25.6" customWidth="1"/>
    <col min="7" max="10" width="14.1333333333333" customWidth="1"/>
    <col min="13" max="13" width="13.8666666666667" customWidth="1"/>
  </cols>
  <sheetData>
    <row r="1" ht="30" customHeight="1" spans="1:11">
      <c r="A1" s="48" t="s">
        <v>0</v>
      </c>
      <c r="B1" s="112"/>
      <c r="C1" s="112"/>
      <c r="D1" s="112"/>
      <c r="E1" s="112"/>
      <c r="F1" s="112"/>
      <c r="G1" s="112"/>
      <c r="H1" s="112"/>
      <c r="I1" s="112"/>
      <c r="J1" s="112"/>
      <c r="K1" s="112"/>
    </row>
    <row r="2" ht="38.1" customHeight="1" spans="1:11">
      <c r="A2" s="113" t="s">
        <v>1</v>
      </c>
      <c r="B2" s="113"/>
      <c r="C2" s="113"/>
      <c r="D2" s="113"/>
      <c r="E2" s="113"/>
      <c r="F2" s="113"/>
      <c r="G2" s="113"/>
      <c r="H2" s="113"/>
      <c r="I2" s="113"/>
      <c r="J2" s="113"/>
      <c r="K2" s="142"/>
    </row>
    <row r="3" ht="30" customHeight="1" spans="1:11">
      <c r="A3" s="111"/>
      <c r="B3" s="111"/>
      <c r="C3" s="111"/>
      <c r="D3" s="111"/>
      <c r="E3" s="111"/>
      <c r="F3" s="111"/>
      <c r="G3" s="114"/>
      <c r="H3" s="114"/>
      <c r="I3" s="114"/>
      <c r="J3" s="114" t="s">
        <v>2</v>
      </c>
      <c r="K3" s="111"/>
    </row>
    <row r="4" ht="38.1" customHeight="1" spans="1:11">
      <c r="A4" s="115" t="s">
        <v>3</v>
      </c>
      <c r="B4" s="115"/>
      <c r="C4" s="115"/>
      <c r="D4" s="115"/>
      <c r="E4" s="115"/>
      <c r="F4" s="115" t="s">
        <v>4</v>
      </c>
      <c r="G4" s="115"/>
      <c r="H4" s="115"/>
      <c r="I4" s="115"/>
      <c r="J4" s="115"/>
      <c r="K4" s="111"/>
    </row>
    <row r="5" ht="38.1" customHeight="1" spans="1:11">
      <c r="A5" s="115" t="s">
        <v>5</v>
      </c>
      <c r="B5" s="116" t="s">
        <v>6</v>
      </c>
      <c r="C5" s="116" t="s">
        <v>7</v>
      </c>
      <c r="D5" s="116" t="s">
        <v>8</v>
      </c>
      <c r="E5" s="116" t="s">
        <v>9</v>
      </c>
      <c r="F5" s="115" t="s">
        <v>5</v>
      </c>
      <c r="G5" s="116" t="s">
        <v>6</v>
      </c>
      <c r="H5" s="116" t="s">
        <v>7</v>
      </c>
      <c r="I5" s="116" t="s">
        <v>8</v>
      </c>
      <c r="J5" s="116" t="s">
        <v>9</v>
      </c>
      <c r="K5" s="111"/>
    </row>
    <row r="6" ht="33" customHeight="1" spans="1:11">
      <c r="A6" s="117" t="s">
        <v>10</v>
      </c>
      <c r="B6" s="118">
        <v>319629</v>
      </c>
      <c r="C6" s="118"/>
      <c r="D6" s="118"/>
      <c r="E6" s="120">
        <f>B6+C6-D6</f>
        <v>319629</v>
      </c>
      <c r="F6" s="121" t="s">
        <v>11</v>
      </c>
      <c r="G6" s="118">
        <v>597107</v>
      </c>
      <c r="H6" s="120"/>
      <c r="I6" s="120"/>
      <c r="J6" s="120">
        <f t="shared" ref="J6:J8" si="0">G6+H6-I6</f>
        <v>597107</v>
      </c>
      <c r="K6" s="143"/>
    </row>
    <row r="7" ht="33" customHeight="1" spans="1:11">
      <c r="A7" s="122" t="s">
        <v>12</v>
      </c>
      <c r="B7" s="118">
        <v>41951</v>
      </c>
      <c r="C7" s="118">
        <v>8604</v>
      </c>
      <c r="D7" s="119"/>
      <c r="E7" s="120">
        <f>B7+C7-D7</f>
        <v>50555</v>
      </c>
      <c r="F7" s="123" t="s">
        <v>13</v>
      </c>
      <c r="G7" s="120">
        <f>G8+G9</f>
        <v>53252</v>
      </c>
      <c r="H7" s="120"/>
      <c r="I7" s="120"/>
      <c r="J7" s="120">
        <f t="shared" si="0"/>
        <v>53252</v>
      </c>
      <c r="K7" s="143"/>
    </row>
    <row r="8" ht="33" customHeight="1" spans="1:11">
      <c r="A8" s="124" t="s">
        <v>14</v>
      </c>
      <c r="B8" s="120">
        <f>B9+B10</f>
        <v>294667</v>
      </c>
      <c r="C8" s="120"/>
      <c r="D8" s="120">
        <f>D9+D10</f>
        <v>14594</v>
      </c>
      <c r="E8" s="120">
        <f>B8+C8-D8</f>
        <v>280073</v>
      </c>
      <c r="F8" s="125" t="s">
        <v>15</v>
      </c>
      <c r="G8" s="126">
        <v>53252</v>
      </c>
      <c r="H8" s="127"/>
      <c r="I8" s="127"/>
      <c r="J8" s="127">
        <f t="shared" si="0"/>
        <v>53252</v>
      </c>
      <c r="K8" s="143"/>
    </row>
    <row r="9" ht="33" customHeight="1" spans="1:11">
      <c r="A9" s="128" t="s">
        <v>16</v>
      </c>
      <c r="B9" s="126">
        <v>294667</v>
      </c>
      <c r="C9" s="129"/>
      <c r="D9" s="127">
        <v>14594</v>
      </c>
      <c r="E9" s="127">
        <f>B9+C9-D9</f>
        <v>280073</v>
      </c>
      <c r="F9" s="125" t="s">
        <v>17</v>
      </c>
      <c r="G9" s="126"/>
      <c r="H9" s="127"/>
      <c r="I9" s="127"/>
      <c r="J9" s="127"/>
      <c r="K9" s="143"/>
    </row>
    <row r="10" ht="33" customHeight="1" spans="1:11">
      <c r="A10" s="130" t="s">
        <v>18</v>
      </c>
      <c r="B10" s="146"/>
      <c r="C10" s="129"/>
      <c r="D10" s="129"/>
      <c r="E10" s="127"/>
      <c r="F10" s="131" t="s">
        <v>19</v>
      </c>
      <c r="G10" s="120"/>
      <c r="H10" s="120"/>
      <c r="I10" s="120"/>
      <c r="J10" s="120"/>
      <c r="K10" s="144"/>
    </row>
    <row r="11" ht="33" customHeight="1" spans="1:11">
      <c r="A11" s="122" t="s">
        <v>20</v>
      </c>
      <c r="B11" s="120">
        <f>B12+B13</f>
        <v>71574</v>
      </c>
      <c r="C11" s="120">
        <f>C12+C13</f>
        <v>4969</v>
      </c>
      <c r="D11" s="132"/>
      <c r="E11" s="120">
        <f>E12+E13</f>
        <v>76543</v>
      </c>
      <c r="F11" s="133" t="s">
        <v>21</v>
      </c>
      <c r="G11" s="120"/>
      <c r="H11" s="127"/>
      <c r="I11" s="120"/>
      <c r="J11" s="127"/>
      <c r="K11" s="112"/>
    </row>
    <row r="12" ht="33" customHeight="1" spans="1:11">
      <c r="A12" s="133" t="s">
        <v>22</v>
      </c>
      <c r="B12" s="126">
        <v>71574</v>
      </c>
      <c r="C12" s="127">
        <v>4969</v>
      </c>
      <c r="D12" s="129"/>
      <c r="E12" s="127">
        <f>B12+C12-D12</f>
        <v>76543</v>
      </c>
      <c r="F12" s="133" t="s">
        <v>23</v>
      </c>
      <c r="G12" s="126"/>
      <c r="H12" s="127"/>
      <c r="I12" s="120"/>
      <c r="J12" s="127"/>
      <c r="K12" s="112"/>
    </row>
    <row r="13" ht="33" customHeight="1" spans="1:11">
      <c r="A13" s="133" t="s">
        <v>24</v>
      </c>
      <c r="B13" s="126"/>
      <c r="C13" s="127"/>
      <c r="D13" s="132"/>
      <c r="E13" s="127"/>
      <c r="F13" s="136" t="s">
        <v>25</v>
      </c>
      <c r="G13" s="118">
        <v>78500</v>
      </c>
      <c r="H13" s="120"/>
      <c r="I13" s="120"/>
      <c r="J13" s="120">
        <f>G13+H13-I13</f>
        <v>78500</v>
      </c>
      <c r="K13" s="112"/>
    </row>
    <row r="14" ht="33" customHeight="1" spans="1:11">
      <c r="A14" s="117" t="s">
        <v>26</v>
      </c>
      <c r="B14" s="120"/>
      <c r="C14" s="132"/>
      <c r="D14" s="132"/>
      <c r="E14" s="127"/>
      <c r="F14" s="136" t="s">
        <v>27</v>
      </c>
      <c r="G14" s="118"/>
      <c r="H14" s="118"/>
      <c r="I14" s="118"/>
      <c r="J14" s="120"/>
      <c r="K14" s="112"/>
    </row>
    <row r="15" ht="33" customHeight="1" spans="1:11">
      <c r="A15" s="117" t="s">
        <v>28</v>
      </c>
      <c r="B15" s="120">
        <v>1038</v>
      </c>
      <c r="C15" s="132"/>
      <c r="D15" s="132"/>
      <c r="E15" s="120">
        <f>B15+C15-D15</f>
        <v>1038</v>
      </c>
      <c r="F15" s="136"/>
      <c r="G15" s="118"/>
      <c r="H15" s="120"/>
      <c r="I15" s="120"/>
      <c r="J15" s="120"/>
      <c r="K15" s="112"/>
    </row>
    <row r="16" ht="33" customHeight="1" spans="1:11">
      <c r="A16" s="117" t="s">
        <v>29</v>
      </c>
      <c r="B16" s="126"/>
      <c r="C16" s="120">
        <v>1021</v>
      </c>
      <c r="D16" s="132"/>
      <c r="E16" s="120">
        <f>B16+C16-D16</f>
        <v>1021</v>
      </c>
      <c r="F16" s="137"/>
      <c r="G16" s="126"/>
      <c r="H16" s="126"/>
      <c r="I16" s="126"/>
      <c r="J16" s="126"/>
      <c r="K16" s="112"/>
    </row>
    <row r="17" ht="33" customHeight="1" spans="1:11">
      <c r="A17" s="138" t="s">
        <v>30</v>
      </c>
      <c r="B17" s="120">
        <f>B6+B7+B8+B11+B14+B15</f>
        <v>728859</v>
      </c>
      <c r="C17" s="120">
        <f>C6+C7+C8+C11+C14+C15+C16</f>
        <v>14594</v>
      </c>
      <c r="D17" s="120">
        <f>D6+D7+D8+D11+D14+D15+D16</f>
        <v>14594</v>
      </c>
      <c r="E17" s="120">
        <f>E6+E7+E8+E11+E14+E15+E16</f>
        <v>728859</v>
      </c>
      <c r="F17" s="139" t="s">
        <v>31</v>
      </c>
      <c r="G17" s="120">
        <f>G6+G7+G13+G14</f>
        <v>728859</v>
      </c>
      <c r="H17" s="120"/>
      <c r="I17" s="120"/>
      <c r="J17" s="120">
        <f>J6+J7+J13+J14</f>
        <v>728859</v>
      </c>
      <c r="K17" s="112"/>
    </row>
    <row r="18" ht="33" customHeight="1" spans="11:11">
      <c r="K18" s="112"/>
    </row>
    <row r="19" ht="33" customHeight="1" spans="1:13">
      <c r="A19" s="141"/>
      <c r="M19" s="145"/>
    </row>
    <row r="20" ht="49.5" customHeight="1"/>
  </sheetData>
  <mergeCells count="3">
    <mergeCell ref="A2:J2"/>
    <mergeCell ref="A4:E4"/>
    <mergeCell ref="F4:J4"/>
  </mergeCells>
  <printOptions horizontalCentered="1"/>
  <pageMargins left="0.393055555555556" right="0.393055555555556" top="0.118055555555556" bottom="0.118055555555556" header="0.511805555555556" footer="0.511805555555556"/>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21"/>
  <sheetViews>
    <sheetView workbookViewId="0">
      <selection activeCell="E17" sqref="E17"/>
    </sheetView>
  </sheetViews>
  <sheetFormatPr defaultColWidth="9" defaultRowHeight="13.5"/>
  <cols>
    <col min="1" max="1" width="38.8666666666667" customWidth="1"/>
    <col min="2" max="5" width="14.1333333333333" customWidth="1"/>
    <col min="6" max="6" width="31.875" customWidth="1"/>
    <col min="7" max="10" width="14.1333333333333" customWidth="1"/>
    <col min="13" max="13" width="13.8666666666667" customWidth="1"/>
  </cols>
  <sheetData>
    <row r="1" ht="30" customHeight="1" spans="1:11">
      <c r="A1" s="111" t="s">
        <v>32</v>
      </c>
      <c r="B1" s="112"/>
      <c r="C1" s="112"/>
      <c r="D1" s="112"/>
      <c r="E1" s="112"/>
      <c r="F1" s="112"/>
      <c r="G1" s="112"/>
      <c r="H1" s="112"/>
      <c r="I1" s="112"/>
      <c r="J1" s="112"/>
      <c r="K1" s="112"/>
    </row>
    <row r="2" ht="38.1" customHeight="1" spans="1:11">
      <c r="A2" s="113" t="s">
        <v>33</v>
      </c>
      <c r="B2" s="113"/>
      <c r="C2" s="113"/>
      <c r="D2" s="113"/>
      <c r="E2" s="113"/>
      <c r="F2" s="113"/>
      <c r="G2" s="113"/>
      <c r="H2" s="113"/>
      <c r="I2" s="113"/>
      <c r="J2" s="113"/>
      <c r="K2" s="142"/>
    </row>
    <row r="3" ht="30" customHeight="1" spans="1:11">
      <c r="A3" s="111"/>
      <c r="B3" s="111"/>
      <c r="C3" s="111"/>
      <c r="D3" s="111"/>
      <c r="E3" s="111"/>
      <c r="F3" s="111"/>
      <c r="G3" s="114"/>
      <c r="H3" s="114"/>
      <c r="I3" s="114"/>
      <c r="J3" s="114" t="s">
        <v>2</v>
      </c>
      <c r="K3" s="111"/>
    </row>
    <row r="4" ht="38.1" customHeight="1" spans="1:11">
      <c r="A4" s="115" t="s">
        <v>3</v>
      </c>
      <c r="B4" s="115"/>
      <c r="C4" s="115"/>
      <c r="D4" s="115"/>
      <c r="E4" s="115"/>
      <c r="F4" s="115" t="s">
        <v>4</v>
      </c>
      <c r="G4" s="115"/>
      <c r="H4" s="115"/>
      <c r="I4" s="115"/>
      <c r="J4" s="115"/>
      <c r="K4" s="111"/>
    </row>
    <row r="5" ht="38.1" customHeight="1" spans="1:11">
      <c r="A5" s="115" t="s">
        <v>5</v>
      </c>
      <c r="B5" s="116" t="s">
        <v>6</v>
      </c>
      <c r="C5" s="116" t="s">
        <v>7</v>
      </c>
      <c r="D5" s="116" t="s">
        <v>8</v>
      </c>
      <c r="E5" s="116" t="s">
        <v>9</v>
      </c>
      <c r="F5" s="115" t="s">
        <v>5</v>
      </c>
      <c r="G5" s="116" t="s">
        <v>6</v>
      </c>
      <c r="H5" s="116" t="s">
        <v>7</v>
      </c>
      <c r="I5" s="116" t="s">
        <v>8</v>
      </c>
      <c r="J5" s="116" t="s">
        <v>9</v>
      </c>
      <c r="K5" s="111"/>
    </row>
    <row r="6" ht="38.1" customHeight="1" spans="1:11">
      <c r="A6" s="117" t="s">
        <v>10</v>
      </c>
      <c r="B6" s="118">
        <v>156938</v>
      </c>
      <c r="C6" s="119"/>
      <c r="D6" s="119"/>
      <c r="E6" s="120">
        <f>B6+C6-D6</f>
        <v>156938</v>
      </c>
      <c r="F6" s="121" t="s">
        <v>11</v>
      </c>
      <c r="G6" s="118">
        <v>515184</v>
      </c>
      <c r="H6" s="120"/>
      <c r="I6" s="120"/>
      <c r="J6" s="120">
        <f t="shared" ref="J6:J9" si="0">G6+H6-I6</f>
        <v>515184</v>
      </c>
      <c r="K6" s="143"/>
    </row>
    <row r="7" ht="38.1" customHeight="1" spans="1:11">
      <c r="A7" s="122" t="s">
        <v>12</v>
      </c>
      <c r="B7" s="118">
        <v>31689</v>
      </c>
      <c r="C7" s="118">
        <v>8604</v>
      </c>
      <c r="D7" s="119"/>
      <c r="E7" s="120">
        <f>B7+C7-D7</f>
        <v>40293</v>
      </c>
      <c r="F7" s="123" t="s">
        <v>13</v>
      </c>
      <c r="G7" s="120">
        <f>G8+G9</f>
        <v>69591</v>
      </c>
      <c r="H7" s="120"/>
      <c r="I7" s="120"/>
      <c r="J7" s="120">
        <f t="shared" si="0"/>
        <v>69591</v>
      </c>
      <c r="K7" s="143"/>
    </row>
    <row r="8" ht="38.1" customHeight="1" spans="1:11">
      <c r="A8" s="124" t="s">
        <v>14</v>
      </c>
      <c r="B8" s="120">
        <f>B9+B10</f>
        <v>402036</v>
      </c>
      <c r="C8" s="120"/>
      <c r="D8" s="120">
        <f>D9+D10</f>
        <v>14594</v>
      </c>
      <c r="E8" s="120">
        <f>B8+C8-D8</f>
        <v>387442</v>
      </c>
      <c r="F8" s="125" t="s">
        <v>15</v>
      </c>
      <c r="G8" s="126">
        <v>53252</v>
      </c>
      <c r="H8" s="127"/>
      <c r="I8" s="127"/>
      <c r="J8" s="127">
        <f t="shared" si="0"/>
        <v>53252</v>
      </c>
      <c r="K8" s="143"/>
    </row>
    <row r="9" ht="38.1" customHeight="1" spans="1:11">
      <c r="A9" s="128" t="s">
        <v>16</v>
      </c>
      <c r="B9" s="126">
        <v>292378</v>
      </c>
      <c r="C9" s="129"/>
      <c r="D9" s="126">
        <v>14594</v>
      </c>
      <c r="E9" s="127">
        <f>B9+C9-D9</f>
        <v>277784</v>
      </c>
      <c r="F9" s="125" t="s">
        <v>17</v>
      </c>
      <c r="G9" s="126">
        <v>16339</v>
      </c>
      <c r="H9" s="127"/>
      <c r="I9" s="127"/>
      <c r="J9" s="127">
        <f t="shared" si="0"/>
        <v>16339</v>
      </c>
      <c r="K9" s="143"/>
    </row>
    <row r="10" ht="38.1" customHeight="1" spans="1:11">
      <c r="A10" s="130" t="s">
        <v>34</v>
      </c>
      <c r="B10" s="126">
        <v>109658</v>
      </c>
      <c r="C10" s="129"/>
      <c r="D10" s="129"/>
      <c r="E10" s="127">
        <f>B10+C10-D10</f>
        <v>109658</v>
      </c>
      <c r="F10" s="131" t="s">
        <v>19</v>
      </c>
      <c r="G10" s="120"/>
      <c r="H10" s="120"/>
      <c r="I10" s="120"/>
      <c r="J10" s="127"/>
      <c r="K10" s="144"/>
    </row>
    <row r="11" ht="38.1" customHeight="1" spans="1:11">
      <c r="A11" s="122" t="s">
        <v>20</v>
      </c>
      <c r="B11" s="120">
        <f>B12+B13</f>
        <v>71574</v>
      </c>
      <c r="C11" s="120">
        <f>C12+C13</f>
        <v>4969</v>
      </c>
      <c r="D11" s="132"/>
      <c r="E11" s="120">
        <f>E12+E13</f>
        <v>76543</v>
      </c>
      <c r="F11" s="133" t="s">
        <v>21</v>
      </c>
      <c r="G11" s="120"/>
      <c r="H11" s="127"/>
      <c r="I11" s="120"/>
      <c r="J11" s="127"/>
      <c r="K11" s="112"/>
    </row>
    <row r="12" ht="38.1" customHeight="1" spans="1:11">
      <c r="A12" s="133" t="s">
        <v>22</v>
      </c>
      <c r="B12" s="126">
        <v>71574</v>
      </c>
      <c r="C12" s="126">
        <v>4969</v>
      </c>
      <c r="D12" s="134"/>
      <c r="E12" s="120">
        <f t="shared" ref="E12:E16" si="1">B12+C12-D12</f>
        <v>76543</v>
      </c>
      <c r="F12" s="133" t="s">
        <v>23</v>
      </c>
      <c r="G12" s="126"/>
      <c r="H12" s="127"/>
      <c r="I12" s="120"/>
      <c r="J12" s="127"/>
      <c r="K12" s="112"/>
    </row>
    <row r="13" ht="38.1" customHeight="1" spans="1:11">
      <c r="A13" s="133" t="s">
        <v>24</v>
      </c>
      <c r="B13" s="126"/>
      <c r="C13" s="127"/>
      <c r="D13" s="135"/>
      <c r="E13" s="120"/>
      <c r="F13" s="136" t="s">
        <v>25</v>
      </c>
      <c r="G13" s="118">
        <v>78500</v>
      </c>
      <c r="H13" s="120"/>
      <c r="I13" s="120"/>
      <c r="J13" s="118">
        <f>G13+H13-I13</f>
        <v>78500</v>
      </c>
      <c r="K13" s="112"/>
    </row>
    <row r="14" ht="38.1" customHeight="1" spans="1:11">
      <c r="A14" s="117" t="s">
        <v>26</v>
      </c>
      <c r="B14" s="120"/>
      <c r="C14" s="132"/>
      <c r="D14" s="132"/>
      <c r="E14" s="120"/>
      <c r="F14" s="136" t="s">
        <v>27</v>
      </c>
      <c r="G14" s="118"/>
      <c r="H14" s="118"/>
      <c r="I14" s="118"/>
      <c r="J14" s="120"/>
      <c r="K14" s="112"/>
    </row>
    <row r="15" ht="38.1" customHeight="1" spans="1:11">
      <c r="A15" s="117" t="s">
        <v>28</v>
      </c>
      <c r="B15" s="120">
        <v>1038</v>
      </c>
      <c r="C15" s="132"/>
      <c r="D15" s="132"/>
      <c r="E15" s="120">
        <f t="shared" si="1"/>
        <v>1038</v>
      </c>
      <c r="F15" s="137"/>
      <c r="G15" s="126"/>
      <c r="H15" s="126"/>
      <c r="I15" s="126"/>
      <c r="J15" s="126"/>
      <c r="K15" s="112"/>
    </row>
    <row r="16" ht="38.1" customHeight="1" spans="1:11">
      <c r="A16" s="117" t="s">
        <v>29</v>
      </c>
      <c r="B16" s="120"/>
      <c r="C16" s="132">
        <v>1021</v>
      </c>
      <c r="D16" s="132"/>
      <c r="E16" s="120">
        <f t="shared" si="1"/>
        <v>1021</v>
      </c>
      <c r="F16" s="137"/>
      <c r="G16" s="126"/>
      <c r="H16" s="126"/>
      <c r="I16" s="126"/>
      <c r="J16" s="126"/>
      <c r="K16" s="112"/>
    </row>
    <row r="17" ht="38.1" customHeight="1" spans="1:11">
      <c r="A17" s="138" t="s">
        <v>30</v>
      </c>
      <c r="B17" s="120">
        <f>B6+B7+B8+B11+B14+B15+B16</f>
        <v>663275</v>
      </c>
      <c r="C17" s="120">
        <f>C6+C7+C8+C11+C14+C15+C16</f>
        <v>14594</v>
      </c>
      <c r="D17" s="120">
        <f>D6+D7+D8+D11+D14+D15+D16</f>
        <v>14594</v>
      </c>
      <c r="E17" s="120">
        <f>E6+E7+E8+E11+E14+E15+E16</f>
        <v>663275</v>
      </c>
      <c r="F17" s="139" t="s">
        <v>31</v>
      </c>
      <c r="G17" s="120">
        <f>G6+G7+G10+G13+G14</f>
        <v>663275</v>
      </c>
      <c r="H17" s="120"/>
      <c r="I17" s="120"/>
      <c r="J17" s="120">
        <f>J6+J7+J10+J13+J14</f>
        <v>663275</v>
      </c>
      <c r="K17" s="112"/>
    </row>
    <row r="18" ht="38.1" customHeight="1" spans="1:11">
      <c r="A18" s="140"/>
      <c r="B18" s="140"/>
      <c r="C18" s="140"/>
      <c r="D18" s="140"/>
      <c r="E18" s="140"/>
      <c r="F18" s="140"/>
      <c r="G18" s="140"/>
      <c r="H18" s="140"/>
      <c r="I18" s="140"/>
      <c r="J18" s="140"/>
      <c r="K18" s="112"/>
    </row>
    <row r="19" ht="38.1" customHeight="1" spans="13:13">
      <c r="M19" s="145"/>
    </row>
    <row r="20" ht="70.5" customHeight="1" spans="1:1">
      <c r="A20" s="141"/>
    </row>
    <row r="21" ht="49.5" customHeight="1"/>
  </sheetData>
  <mergeCells count="3">
    <mergeCell ref="A2:J2"/>
    <mergeCell ref="A4:E4"/>
    <mergeCell ref="F4:J4"/>
  </mergeCells>
  <printOptions horizontalCentered="1"/>
  <pageMargins left="0.393055555555556" right="0.393055555555556" top="0.511805555555556" bottom="0.511805555555556" header="0.511805555555556" footer="0.511805555555556"/>
  <pageSetup paperSize="9" scale="7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31"/>
  <sheetViews>
    <sheetView zoomScale="55" zoomScaleNormal="55" topLeftCell="A5" workbookViewId="0">
      <selection activeCell="F15" sqref="F15"/>
    </sheetView>
  </sheetViews>
  <sheetFormatPr defaultColWidth="9" defaultRowHeight="13.5"/>
  <cols>
    <col min="1" max="1" width="43.3833333333333" customWidth="1"/>
    <col min="2" max="5" width="24.2583333333333" customWidth="1"/>
    <col min="6" max="6" width="79.75" customWidth="1"/>
    <col min="7" max="10" width="24.2583333333333" customWidth="1"/>
  </cols>
  <sheetData>
    <row r="1" ht="30" customHeight="1" spans="1:10">
      <c r="A1" s="85" t="s">
        <v>35</v>
      </c>
      <c r="B1" s="86"/>
      <c r="C1" s="86"/>
      <c r="D1" s="86"/>
      <c r="E1" s="86"/>
      <c r="F1" s="86"/>
      <c r="G1" s="86"/>
      <c r="H1" s="86"/>
      <c r="I1" s="86"/>
      <c r="J1" s="86"/>
    </row>
    <row r="2" ht="38.1" customHeight="1" spans="1:10">
      <c r="A2" s="87" t="s">
        <v>36</v>
      </c>
      <c r="B2" s="87"/>
      <c r="C2" s="87"/>
      <c r="D2" s="87"/>
      <c r="E2" s="87"/>
      <c r="F2" s="87"/>
      <c r="G2" s="87"/>
      <c r="H2" s="87"/>
      <c r="I2" s="87"/>
      <c r="J2" s="87"/>
    </row>
    <row r="3" ht="30" customHeight="1" spans="1:10">
      <c r="A3" s="88"/>
      <c r="B3" s="88"/>
      <c r="C3" s="88"/>
      <c r="D3" s="88"/>
      <c r="E3" s="88"/>
      <c r="F3" s="88"/>
      <c r="G3" s="89"/>
      <c r="H3" s="89"/>
      <c r="I3" s="89"/>
      <c r="J3" s="89" t="s">
        <v>2</v>
      </c>
    </row>
    <row r="4" ht="38.1" customHeight="1" spans="1:10">
      <c r="A4" s="90" t="s">
        <v>3</v>
      </c>
      <c r="B4" s="90"/>
      <c r="C4" s="90"/>
      <c r="D4" s="90"/>
      <c r="E4" s="90"/>
      <c r="F4" s="90" t="s">
        <v>4</v>
      </c>
      <c r="G4" s="90"/>
      <c r="H4" s="90"/>
      <c r="I4" s="90"/>
      <c r="J4" s="90"/>
    </row>
    <row r="5" ht="53" customHeight="1" spans="1:10">
      <c r="A5" s="91" t="s">
        <v>5</v>
      </c>
      <c r="B5" s="91" t="s">
        <v>6</v>
      </c>
      <c r="C5" s="91" t="s">
        <v>7</v>
      </c>
      <c r="D5" s="91" t="s">
        <v>8</v>
      </c>
      <c r="E5" s="91" t="s">
        <v>9</v>
      </c>
      <c r="F5" s="91" t="s">
        <v>5</v>
      </c>
      <c r="G5" s="91" t="s">
        <v>6</v>
      </c>
      <c r="H5" s="91" t="s">
        <v>7</v>
      </c>
      <c r="I5" s="91" t="s">
        <v>8</v>
      </c>
      <c r="J5" s="91" t="s">
        <v>9</v>
      </c>
    </row>
    <row r="6" ht="53" customHeight="1" spans="1:11">
      <c r="A6" s="92" t="s">
        <v>37</v>
      </c>
      <c r="B6" s="93">
        <v>220870</v>
      </c>
      <c r="C6" s="93">
        <f>SUM(C7:C14)</f>
        <v>22107</v>
      </c>
      <c r="D6" s="93">
        <f>SUM(D7:D15)</f>
        <v>63815</v>
      </c>
      <c r="E6" s="93">
        <f>B6+C6-D6</f>
        <v>179162</v>
      </c>
      <c r="F6" s="92" t="s">
        <v>38</v>
      </c>
      <c r="G6" s="93">
        <v>373196</v>
      </c>
      <c r="H6" s="93">
        <f>SUM(H7:H21)</f>
        <v>121866</v>
      </c>
      <c r="I6" s="93">
        <f>SUM(I7:I21)</f>
        <v>37972</v>
      </c>
      <c r="J6" s="93">
        <f>G6+H6-I6</f>
        <v>457090</v>
      </c>
      <c r="K6" s="110"/>
    </row>
    <row r="7" ht="56" customHeight="1" spans="1:11">
      <c r="A7" s="94" t="s">
        <v>39</v>
      </c>
      <c r="B7" s="95">
        <v>168925</v>
      </c>
      <c r="C7" s="95"/>
      <c r="D7" s="95">
        <f>50185-1500</f>
        <v>48685</v>
      </c>
      <c r="E7" s="95">
        <f t="shared" ref="E6:E13" si="0">B7+C7-D7</f>
        <v>120240</v>
      </c>
      <c r="F7" s="94" t="s">
        <v>40</v>
      </c>
      <c r="G7" s="95">
        <v>123809</v>
      </c>
      <c r="H7" s="95"/>
      <c r="I7" s="95">
        <v>22844</v>
      </c>
      <c r="J7" s="95">
        <f t="shared" ref="J7:J14" si="1">G7+H7-I7</f>
        <v>100965</v>
      </c>
      <c r="K7" s="110"/>
    </row>
    <row r="8" ht="56" customHeight="1" spans="1:11">
      <c r="A8" s="96" t="s">
        <v>41</v>
      </c>
      <c r="B8" s="95">
        <v>30000</v>
      </c>
      <c r="C8" s="95"/>
      <c r="D8" s="95">
        <v>8380</v>
      </c>
      <c r="E8" s="95">
        <f t="shared" si="0"/>
        <v>21620</v>
      </c>
      <c r="F8" s="94" t="s">
        <v>42</v>
      </c>
      <c r="G8" s="95">
        <v>29979</v>
      </c>
      <c r="H8" s="95"/>
      <c r="I8" s="95">
        <v>8378</v>
      </c>
      <c r="J8" s="95">
        <f t="shared" si="1"/>
        <v>21601</v>
      </c>
      <c r="K8" s="110"/>
    </row>
    <row r="9" ht="56" customHeight="1" spans="1:11">
      <c r="A9" s="97" t="s">
        <v>43</v>
      </c>
      <c r="B9" s="95">
        <v>1075</v>
      </c>
      <c r="C9" s="95">
        <f>1565-1500</f>
        <v>65</v>
      </c>
      <c r="D9" s="95"/>
      <c r="E9" s="95">
        <f t="shared" si="0"/>
        <v>1140</v>
      </c>
      <c r="F9" s="94" t="s">
        <v>44</v>
      </c>
      <c r="G9" s="95">
        <v>1503</v>
      </c>
      <c r="H9" s="95"/>
      <c r="I9" s="95"/>
      <c r="J9" s="95">
        <f t="shared" si="1"/>
        <v>1503</v>
      </c>
      <c r="K9" s="110"/>
    </row>
    <row r="10" ht="56" customHeight="1" spans="1:11">
      <c r="A10" s="94" t="s">
        <v>45</v>
      </c>
      <c r="B10" s="95">
        <v>13000</v>
      </c>
      <c r="C10" s="95"/>
      <c r="D10" s="95">
        <v>5000</v>
      </c>
      <c r="E10" s="95">
        <f t="shared" si="0"/>
        <v>8000</v>
      </c>
      <c r="F10" s="94" t="s">
        <v>46</v>
      </c>
      <c r="G10" s="95">
        <v>12993</v>
      </c>
      <c r="H10" s="95"/>
      <c r="I10" s="95">
        <v>5008</v>
      </c>
      <c r="J10" s="95">
        <f t="shared" si="1"/>
        <v>7985</v>
      </c>
      <c r="K10" s="110"/>
    </row>
    <row r="11" ht="56" customHeight="1" spans="1:11">
      <c r="A11" s="98" t="s">
        <v>47</v>
      </c>
      <c r="B11" s="95">
        <v>1120</v>
      </c>
      <c r="C11" s="95">
        <v>380</v>
      </c>
      <c r="D11" s="95"/>
      <c r="E11" s="95">
        <f t="shared" si="0"/>
        <v>1500</v>
      </c>
      <c r="F11" s="94" t="s">
        <v>48</v>
      </c>
      <c r="G11" s="95">
        <v>1772</v>
      </c>
      <c r="H11" s="95">
        <v>521</v>
      </c>
      <c r="I11" s="95"/>
      <c r="J11" s="95">
        <f t="shared" si="1"/>
        <v>2293</v>
      </c>
      <c r="K11" s="110"/>
    </row>
    <row r="12" ht="56" customHeight="1" spans="1:11">
      <c r="A12" s="99" t="s">
        <v>49</v>
      </c>
      <c r="B12" s="95">
        <v>6750</v>
      </c>
      <c r="C12" s="95"/>
      <c r="D12" s="95">
        <v>1750</v>
      </c>
      <c r="E12" s="95">
        <f t="shared" si="0"/>
        <v>5000</v>
      </c>
      <c r="F12" s="94" t="s">
        <v>50</v>
      </c>
      <c r="G12" s="95">
        <v>6740</v>
      </c>
      <c r="H12" s="95"/>
      <c r="I12" s="95">
        <v>1739</v>
      </c>
      <c r="J12" s="95">
        <f t="shared" si="1"/>
        <v>5001</v>
      </c>
      <c r="K12" s="110"/>
    </row>
    <row r="13" ht="56" customHeight="1" spans="1:11">
      <c r="A13" s="99" t="s">
        <v>51</v>
      </c>
      <c r="B13" s="100"/>
      <c r="C13" s="95">
        <v>21662</v>
      </c>
      <c r="D13" s="101"/>
      <c r="E13" s="95">
        <f t="shared" si="0"/>
        <v>21662</v>
      </c>
      <c r="F13" s="94" t="s">
        <v>52</v>
      </c>
      <c r="G13" s="95">
        <v>112</v>
      </c>
      <c r="H13" s="95">
        <v>17</v>
      </c>
      <c r="I13" s="95"/>
      <c r="J13" s="95">
        <f t="shared" si="1"/>
        <v>129</v>
      </c>
      <c r="K13" s="110"/>
    </row>
    <row r="14" ht="56" customHeight="1" spans="1:11">
      <c r="A14" s="99" t="s">
        <v>53</v>
      </c>
      <c r="B14" s="102"/>
      <c r="C14" s="102"/>
      <c r="D14" s="101"/>
      <c r="E14" s="101"/>
      <c r="F14" s="94" t="s">
        <v>54</v>
      </c>
      <c r="G14" s="95">
        <v>2</v>
      </c>
      <c r="H14" s="95"/>
      <c r="I14" s="95"/>
      <c r="J14" s="95">
        <f t="shared" si="1"/>
        <v>2</v>
      </c>
      <c r="K14" s="110"/>
    </row>
    <row r="15" ht="56" customHeight="1" spans="1:11">
      <c r="A15" s="99" t="s">
        <v>55</v>
      </c>
      <c r="B15" s="95"/>
      <c r="C15" s="95"/>
      <c r="D15" s="95"/>
      <c r="E15" s="95"/>
      <c r="F15" s="94" t="s">
        <v>56</v>
      </c>
      <c r="G15" s="95">
        <v>3</v>
      </c>
      <c r="H15" s="95"/>
      <c r="I15" s="95">
        <v>3</v>
      </c>
      <c r="J15" s="95">
        <f t="shared" ref="J15:J21" si="2">G15+H15-I15</f>
        <v>0</v>
      </c>
      <c r="K15" s="110"/>
    </row>
    <row r="16" ht="56" customHeight="1" spans="1:11">
      <c r="A16" s="99"/>
      <c r="B16" s="95"/>
      <c r="C16" s="95"/>
      <c r="D16" s="95"/>
      <c r="E16" s="95"/>
      <c r="F16" s="94" t="s">
        <v>57</v>
      </c>
      <c r="G16" s="95">
        <v>4428</v>
      </c>
      <c r="H16" s="95">
        <v>880</v>
      </c>
      <c r="I16" s="95"/>
      <c r="J16" s="95">
        <f t="shared" si="2"/>
        <v>5308</v>
      </c>
      <c r="K16" s="110"/>
    </row>
    <row r="17" ht="56" customHeight="1" spans="1:11">
      <c r="A17" s="102"/>
      <c r="B17" s="100"/>
      <c r="C17" s="101"/>
      <c r="D17" s="101"/>
      <c r="E17" s="101"/>
      <c r="F17" s="94" t="s">
        <v>58</v>
      </c>
      <c r="G17" s="95">
        <v>129</v>
      </c>
      <c r="H17" s="95"/>
      <c r="I17" s="95"/>
      <c r="J17" s="95">
        <f t="shared" si="2"/>
        <v>129</v>
      </c>
      <c r="K17" s="110"/>
    </row>
    <row r="18" ht="56" customHeight="1" spans="1:11">
      <c r="A18" s="102"/>
      <c r="B18" s="100"/>
      <c r="C18" s="101"/>
      <c r="D18" s="101"/>
      <c r="E18" s="101"/>
      <c r="F18" s="94" t="s">
        <v>59</v>
      </c>
      <c r="G18" s="95">
        <v>150000</v>
      </c>
      <c r="H18" s="95">
        <v>120000</v>
      </c>
      <c r="I18" s="95"/>
      <c r="J18" s="95">
        <f t="shared" si="2"/>
        <v>270000</v>
      </c>
      <c r="K18" s="110"/>
    </row>
    <row r="19" ht="56" customHeight="1" spans="1:11">
      <c r="A19" s="102"/>
      <c r="B19" s="100"/>
      <c r="C19" s="101"/>
      <c r="D19" s="101"/>
      <c r="E19" s="101"/>
      <c r="F19" s="94" t="s">
        <v>60</v>
      </c>
      <c r="G19" s="95">
        <v>41580</v>
      </c>
      <c r="H19" s="95">
        <v>315</v>
      </c>
      <c r="I19" s="95"/>
      <c r="J19" s="95">
        <f t="shared" si="2"/>
        <v>41895</v>
      </c>
      <c r="K19" s="110"/>
    </row>
    <row r="20" ht="56" customHeight="1" spans="1:11">
      <c r="A20" s="102"/>
      <c r="B20" s="100"/>
      <c r="C20" s="101"/>
      <c r="D20" s="101"/>
      <c r="E20" s="101"/>
      <c r="F20" s="94" t="s">
        <v>61</v>
      </c>
      <c r="G20" s="95">
        <v>146</v>
      </c>
      <c r="H20" s="95">
        <v>130</v>
      </c>
      <c r="I20" s="95"/>
      <c r="J20" s="95">
        <f t="shared" si="2"/>
        <v>276</v>
      </c>
      <c r="K20" s="110"/>
    </row>
    <row r="21" ht="56" customHeight="1" spans="1:11">
      <c r="A21" s="102"/>
      <c r="B21" s="100"/>
      <c r="C21" s="101"/>
      <c r="D21" s="101"/>
      <c r="E21" s="101"/>
      <c r="F21" s="94" t="s">
        <v>62</v>
      </c>
      <c r="G21" s="95"/>
      <c r="H21" s="95">
        <v>3</v>
      </c>
      <c r="I21" s="95"/>
      <c r="J21" s="95">
        <f t="shared" si="2"/>
        <v>3</v>
      </c>
      <c r="K21" s="110"/>
    </row>
    <row r="22" ht="55" customHeight="1" spans="1:10">
      <c r="A22" s="103" t="s">
        <v>12</v>
      </c>
      <c r="B22" s="93">
        <v>8373</v>
      </c>
      <c r="C22" s="93">
        <v>1258</v>
      </c>
      <c r="D22" s="93"/>
      <c r="E22" s="93">
        <f>B22+C22-D22</f>
        <v>9631</v>
      </c>
      <c r="F22" s="92" t="s">
        <v>13</v>
      </c>
      <c r="G22" s="93">
        <f t="shared" ref="G22:J22" si="3">G23+G24</f>
        <v>8446</v>
      </c>
      <c r="H22" s="93"/>
      <c r="I22" s="93">
        <f t="shared" si="3"/>
        <v>2434</v>
      </c>
      <c r="J22" s="93">
        <f t="shared" si="3"/>
        <v>6012</v>
      </c>
    </row>
    <row r="23" ht="55" customHeight="1" spans="1:10">
      <c r="A23" s="104" t="s">
        <v>14</v>
      </c>
      <c r="B23" s="93">
        <f>B24+B25</f>
        <v>2999</v>
      </c>
      <c r="C23" s="93">
        <f>C24+C25</f>
        <v>1910</v>
      </c>
      <c r="D23" s="93"/>
      <c r="E23" s="93">
        <f>E24+E25</f>
        <v>4909</v>
      </c>
      <c r="F23" s="94" t="s">
        <v>63</v>
      </c>
      <c r="G23" s="95">
        <v>8446</v>
      </c>
      <c r="H23" s="95"/>
      <c r="I23" s="95">
        <v>2434</v>
      </c>
      <c r="J23" s="95">
        <f>G23+H23-I23</f>
        <v>6012</v>
      </c>
    </row>
    <row r="24" ht="55" customHeight="1" spans="1:10">
      <c r="A24" s="99" t="s">
        <v>64</v>
      </c>
      <c r="B24" s="95">
        <v>2999</v>
      </c>
      <c r="C24" s="95">
        <v>1910</v>
      </c>
      <c r="D24" s="95"/>
      <c r="E24" s="95">
        <f>B24+C24-D24</f>
        <v>4909</v>
      </c>
      <c r="F24" s="94" t="s">
        <v>65</v>
      </c>
      <c r="G24" s="105"/>
      <c r="H24" s="106"/>
      <c r="I24" s="101"/>
      <c r="J24" s="106"/>
    </row>
    <row r="25" ht="55" customHeight="1" spans="1:10">
      <c r="A25" s="99" t="s">
        <v>66</v>
      </c>
      <c r="B25" s="105"/>
      <c r="C25" s="101"/>
      <c r="D25" s="101"/>
      <c r="E25" s="106"/>
      <c r="F25" s="92" t="s">
        <v>67</v>
      </c>
      <c r="G25" s="100"/>
      <c r="H25" s="101"/>
      <c r="I25" s="101"/>
      <c r="J25" s="101"/>
    </row>
    <row r="26" ht="55" customHeight="1" spans="1:10">
      <c r="A26" s="103" t="s">
        <v>68</v>
      </c>
      <c r="B26" s="93">
        <f>B27+B28</f>
        <v>150000</v>
      </c>
      <c r="C26" s="93">
        <f>C27+C28</f>
        <v>120000</v>
      </c>
      <c r="D26" s="93"/>
      <c r="E26" s="93">
        <f>E27+E28</f>
        <v>270000</v>
      </c>
      <c r="F26" s="92" t="s">
        <v>69</v>
      </c>
      <c r="G26" s="93">
        <v>100</v>
      </c>
      <c r="H26" s="93"/>
      <c r="I26" s="93"/>
      <c r="J26" s="93">
        <f>G26+H26-I26</f>
        <v>100</v>
      </c>
    </row>
    <row r="27" ht="55" customHeight="1" spans="1:10">
      <c r="A27" s="99" t="s">
        <v>70</v>
      </c>
      <c r="B27" s="101"/>
      <c r="C27" s="106"/>
      <c r="D27" s="106"/>
      <c r="E27" s="106"/>
      <c r="F27" s="92" t="s">
        <v>71</v>
      </c>
      <c r="G27" s="101"/>
      <c r="H27" s="101"/>
      <c r="I27" s="101"/>
      <c r="J27" s="101"/>
    </row>
    <row r="28" ht="55" customHeight="1" spans="1:10">
      <c r="A28" s="99" t="s">
        <v>72</v>
      </c>
      <c r="B28" s="95">
        <v>150000</v>
      </c>
      <c r="C28" s="95">
        <v>120000</v>
      </c>
      <c r="D28" s="95"/>
      <c r="E28" s="95">
        <f>B28+C28-D28</f>
        <v>270000</v>
      </c>
      <c r="F28" s="94" t="s">
        <v>73</v>
      </c>
      <c r="G28" s="101"/>
      <c r="H28" s="106"/>
      <c r="I28" s="107"/>
      <c r="J28" s="106"/>
    </row>
    <row r="29" ht="55" customHeight="1" spans="1:10">
      <c r="A29" s="103" t="s">
        <v>26</v>
      </c>
      <c r="B29" s="101"/>
      <c r="C29" s="107"/>
      <c r="D29" s="107"/>
      <c r="E29" s="101"/>
      <c r="F29" s="94" t="s">
        <v>74</v>
      </c>
      <c r="G29" s="105"/>
      <c r="H29" s="106"/>
      <c r="I29" s="106"/>
      <c r="J29" s="106"/>
    </row>
    <row r="30" ht="55" customHeight="1" spans="1:10">
      <c r="A30" s="108"/>
      <c r="B30" s="101"/>
      <c r="C30" s="101"/>
      <c r="D30" s="101"/>
      <c r="E30" s="101"/>
      <c r="F30" s="92" t="s">
        <v>75</v>
      </c>
      <c r="G30" s="93">
        <v>500</v>
      </c>
      <c r="H30" s="93"/>
      <c r="I30" s="93"/>
      <c r="J30" s="93">
        <f>G30+H30-I30</f>
        <v>500</v>
      </c>
    </row>
    <row r="31" ht="55" customHeight="1" spans="1:10">
      <c r="A31" s="109" t="s">
        <v>30</v>
      </c>
      <c r="B31" s="93">
        <f>B6+B22+B23+B26+B29</f>
        <v>382242</v>
      </c>
      <c r="C31" s="93">
        <f>C6+C22+C23+C26+C29</f>
        <v>145275</v>
      </c>
      <c r="D31" s="93">
        <f>D6+D22+D23+D26+D29</f>
        <v>63815</v>
      </c>
      <c r="E31" s="93">
        <f>E6+E22+E23+E26+E29</f>
        <v>463702</v>
      </c>
      <c r="F31" s="109" t="s">
        <v>31</v>
      </c>
      <c r="G31" s="93">
        <f t="shared" ref="G31:J31" si="4">G6+G22+G25+G26+G27+G30</f>
        <v>382242</v>
      </c>
      <c r="H31" s="93">
        <f t="shared" si="4"/>
        <v>121866</v>
      </c>
      <c r="I31" s="93">
        <f t="shared" si="4"/>
        <v>40406</v>
      </c>
      <c r="J31" s="93">
        <f t="shared" si="4"/>
        <v>463702</v>
      </c>
    </row>
  </sheetData>
  <mergeCells count="3">
    <mergeCell ref="A2:J2"/>
    <mergeCell ref="A4:E4"/>
    <mergeCell ref="F4:J4"/>
  </mergeCells>
  <printOptions horizontalCentered="1"/>
  <pageMargins left="0.393055555555556" right="0.393055555555556" top="0.511805555555556" bottom="0.314583333333333" header="0.511805555555556" footer="0.511805555555556"/>
  <pageSetup paperSize="9" scale="32" fitToWidth="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N20"/>
  <sheetViews>
    <sheetView showZeros="0" tabSelected="1" zoomScale="90" zoomScaleNormal="90" workbookViewId="0">
      <selection activeCell="F10" sqref="F10"/>
    </sheetView>
  </sheetViews>
  <sheetFormatPr defaultColWidth="9" defaultRowHeight="14.25"/>
  <cols>
    <col min="1" max="1" width="41.1333333333333" style="46" customWidth="1"/>
    <col min="2" max="5" width="12.4666666666667" style="46" customWidth="1"/>
    <col min="6" max="6" width="49.4" style="46" customWidth="1"/>
    <col min="7" max="10" width="11.2666666666667" style="46" customWidth="1"/>
    <col min="11" max="12" width="9" style="46"/>
    <col min="13" max="14" width="14.6" style="46" hidden="1" customWidth="1"/>
    <col min="15" max="16" width="9" style="46" hidden="1" customWidth="1"/>
    <col min="17" max="16382" width="9" style="46"/>
    <col min="16383" max="16384" width="9" style="47"/>
  </cols>
  <sheetData>
    <row r="1" s="46" customFormat="1" ht="33" customHeight="1" spans="1:10">
      <c r="A1" s="48" t="s">
        <v>76</v>
      </c>
      <c r="B1" s="49"/>
      <c r="C1" s="49"/>
      <c r="D1" s="49"/>
      <c r="E1" s="49"/>
      <c r="F1" s="50"/>
      <c r="G1" s="50"/>
      <c r="H1" s="50"/>
      <c r="I1" s="50"/>
      <c r="J1" s="49"/>
    </row>
    <row r="2" s="46" customFormat="1" ht="37.15" customHeight="1" spans="1:10">
      <c r="A2" s="51" t="s">
        <v>77</v>
      </c>
      <c r="B2" s="51"/>
      <c r="C2" s="51"/>
      <c r="D2" s="51"/>
      <c r="E2" s="51"/>
      <c r="F2" s="51"/>
      <c r="G2" s="51"/>
      <c r="H2" s="51"/>
      <c r="I2" s="51"/>
      <c r="J2" s="51"/>
    </row>
    <row r="3" s="46" customFormat="1" ht="28.15" customHeight="1" spans="1:10">
      <c r="A3" s="52" t="s">
        <v>78</v>
      </c>
      <c r="B3" s="53"/>
      <c r="C3" s="53"/>
      <c r="D3" s="53"/>
      <c r="E3" s="54"/>
      <c r="F3" s="55"/>
      <c r="G3" s="55"/>
      <c r="H3" s="55"/>
      <c r="I3" s="55"/>
      <c r="J3" s="74" t="s">
        <v>2</v>
      </c>
    </row>
    <row r="4" s="46" customFormat="1" ht="38.1" customHeight="1" spans="1:10">
      <c r="A4" s="56" t="s">
        <v>79</v>
      </c>
      <c r="B4" s="57"/>
      <c r="C4" s="57"/>
      <c r="D4" s="57"/>
      <c r="E4" s="57"/>
      <c r="F4" s="57" t="s">
        <v>80</v>
      </c>
      <c r="G4" s="57"/>
      <c r="H4" s="57"/>
      <c r="I4" s="57"/>
      <c r="J4" s="75"/>
    </row>
    <row r="5" s="46" customFormat="1" ht="39.95" customHeight="1" spans="1:10">
      <c r="A5" s="58" t="s">
        <v>81</v>
      </c>
      <c r="B5" s="59" t="s">
        <v>82</v>
      </c>
      <c r="C5" s="60" t="s">
        <v>7</v>
      </c>
      <c r="D5" s="60" t="s">
        <v>8</v>
      </c>
      <c r="E5" s="60" t="s">
        <v>83</v>
      </c>
      <c r="F5" s="59" t="s">
        <v>81</v>
      </c>
      <c r="G5" s="59" t="s">
        <v>82</v>
      </c>
      <c r="H5" s="60" t="s">
        <v>7</v>
      </c>
      <c r="I5" s="60" t="s">
        <v>8</v>
      </c>
      <c r="J5" s="76" t="s">
        <v>83</v>
      </c>
    </row>
    <row r="6" s="46" customFormat="1" ht="39.95" customHeight="1" spans="1:10">
      <c r="A6" s="58"/>
      <c r="B6" s="59"/>
      <c r="C6" s="61"/>
      <c r="D6" s="61"/>
      <c r="E6" s="61"/>
      <c r="F6" s="59"/>
      <c r="G6" s="59"/>
      <c r="H6" s="61"/>
      <c r="I6" s="61"/>
      <c r="J6" s="77"/>
    </row>
    <row r="7" s="46" customFormat="1" ht="38.1" customHeight="1" spans="1:14">
      <c r="A7" s="62" t="s">
        <v>84</v>
      </c>
      <c r="B7" s="63">
        <f>B8+B9+B10+B11+B12</f>
        <v>42788</v>
      </c>
      <c r="C7" s="63">
        <f t="shared" ref="C7:I7" si="0">C8+C9+C10+C11+C12</f>
        <v>0</v>
      </c>
      <c r="D7" s="63">
        <f t="shared" si="0"/>
        <v>16000</v>
      </c>
      <c r="E7" s="63">
        <f>B7+C7-D7</f>
        <v>26788</v>
      </c>
      <c r="F7" s="64" t="s">
        <v>85</v>
      </c>
      <c r="G7" s="63">
        <f>G8+G9+G10+G11</f>
        <v>42805</v>
      </c>
      <c r="H7" s="63">
        <f t="shared" si="0"/>
        <v>0</v>
      </c>
      <c r="I7" s="63">
        <f t="shared" si="0"/>
        <v>16000</v>
      </c>
      <c r="J7" s="78">
        <f>J8+J9+J10+J11</f>
        <v>26805</v>
      </c>
      <c r="M7" s="79">
        <v>55078</v>
      </c>
      <c r="N7" s="79">
        <v>33742</v>
      </c>
    </row>
    <row r="8" s="46" customFormat="1" ht="38.1" customHeight="1" spans="1:14">
      <c r="A8" s="65" t="s">
        <v>86</v>
      </c>
      <c r="B8" s="63"/>
      <c r="C8" s="63"/>
      <c r="D8" s="63"/>
      <c r="E8" s="63"/>
      <c r="F8" s="64" t="s">
        <v>87</v>
      </c>
      <c r="G8" s="63">
        <v>85</v>
      </c>
      <c r="H8" s="63"/>
      <c r="I8" s="63"/>
      <c r="J8" s="78">
        <f t="shared" ref="J8:J11" si="1">G8+H8-I8</f>
        <v>85</v>
      </c>
      <c r="M8" s="80">
        <f>B7-M7</f>
        <v>-12290</v>
      </c>
      <c r="N8" s="80">
        <f>G7-N7</f>
        <v>9063</v>
      </c>
    </row>
    <row r="9" s="46" customFormat="1" ht="38.1" customHeight="1" spans="1:14">
      <c r="A9" s="65" t="s">
        <v>88</v>
      </c>
      <c r="B9" s="63"/>
      <c r="C9" s="63"/>
      <c r="D9" s="63"/>
      <c r="E9" s="63"/>
      <c r="F9" s="66" t="s">
        <v>89</v>
      </c>
      <c r="G9" s="63">
        <v>20000</v>
      </c>
      <c r="H9" s="63"/>
      <c r="I9" s="63">
        <v>10000</v>
      </c>
      <c r="J9" s="78">
        <f t="shared" si="1"/>
        <v>10000</v>
      </c>
      <c r="M9" s="81">
        <f>M8/M7</f>
        <v>-0.22313809506518</v>
      </c>
      <c r="N9" s="81">
        <f>N8/N7</f>
        <v>0.268597000770553</v>
      </c>
    </row>
    <row r="10" s="46" customFormat="1" ht="38.1" customHeight="1" spans="1:14">
      <c r="A10" s="65" t="s">
        <v>90</v>
      </c>
      <c r="B10" s="63"/>
      <c r="C10" s="63"/>
      <c r="D10" s="63"/>
      <c r="E10" s="63"/>
      <c r="F10" s="64" t="s">
        <v>91</v>
      </c>
      <c r="G10" s="63"/>
      <c r="H10" s="63"/>
      <c r="I10" s="63"/>
      <c r="J10" s="78">
        <f t="shared" si="1"/>
        <v>0</v>
      </c>
      <c r="M10" s="80">
        <f>E7-M7</f>
        <v>-28290</v>
      </c>
      <c r="N10" s="80">
        <f>J7-N7</f>
        <v>-6937</v>
      </c>
    </row>
    <row r="11" s="46" customFormat="1" ht="38.1" customHeight="1" spans="1:14">
      <c r="A11" s="65" t="s">
        <v>92</v>
      </c>
      <c r="B11" s="63"/>
      <c r="C11" s="63"/>
      <c r="D11" s="63"/>
      <c r="E11" s="63"/>
      <c r="F11" s="64" t="s">
        <v>93</v>
      </c>
      <c r="G11" s="63">
        <v>22720</v>
      </c>
      <c r="H11" s="63"/>
      <c r="I11" s="63">
        <v>6000</v>
      </c>
      <c r="J11" s="78">
        <f t="shared" si="1"/>
        <v>16720</v>
      </c>
      <c r="M11" s="81">
        <f>M10/M7</f>
        <v>-0.513635208250118</v>
      </c>
      <c r="N11" s="81">
        <f>N10/N7</f>
        <v>-0.205589473060281</v>
      </c>
    </row>
    <row r="12" s="46" customFormat="1" ht="38.1" customHeight="1" spans="1:10">
      <c r="A12" s="65" t="s">
        <v>94</v>
      </c>
      <c r="B12" s="63">
        <v>42788</v>
      </c>
      <c r="C12" s="63"/>
      <c r="D12" s="63">
        <v>16000</v>
      </c>
      <c r="E12" s="63">
        <f>B12+C12-D12</f>
        <v>26788</v>
      </c>
      <c r="F12" s="64"/>
      <c r="G12" s="63"/>
      <c r="H12" s="63"/>
      <c r="I12" s="63"/>
      <c r="J12" s="78"/>
    </row>
    <row r="13" s="46" customFormat="1" ht="38.1" customHeight="1" spans="1:10">
      <c r="A13" s="65"/>
      <c r="B13" s="63"/>
      <c r="C13" s="63"/>
      <c r="D13" s="63"/>
      <c r="E13" s="63"/>
      <c r="F13" s="64"/>
      <c r="G13" s="63"/>
      <c r="H13" s="63"/>
      <c r="I13" s="63"/>
      <c r="J13" s="78"/>
    </row>
    <row r="14" s="46" customFormat="1" ht="38.1" customHeight="1" spans="1:10">
      <c r="A14" s="58" t="s">
        <v>95</v>
      </c>
      <c r="B14" s="67">
        <f t="shared" ref="B14:J14" si="2">B7</f>
        <v>42788</v>
      </c>
      <c r="C14" s="67">
        <f t="shared" si="2"/>
        <v>0</v>
      </c>
      <c r="D14" s="67">
        <f t="shared" si="2"/>
        <v>16000</v>
      </c>
      <c r="E14" s="67">
        <f t="shared" si="2"/>
        <v>26788</v>
      </c>
      <c r="F14" s="59" t="s">
        <v>96</v>
      </c>
      <c r="G14" s="67">
        <f t="shared" si="2"/>
        <v>42805</v>
      </c>
      <c r="H14" s="67">
        <f t="shared" si="2"/>
        <v>0</v>
      </c>
      <c r="I14" s="67">
        <f t="shared" si="2"/>
        <v>16000</v>
      </c>
      <c r="J14" s="82">
        <f t="shared" si="2"/>
        <v>26805</v>
      </c>
    </row>
    <row r="15" s="46" customFormat="1" ht="38.1" customHeight="1" spans="1:10">
      <c r="A15" s="62" t="s">
        <v>97</v>
      </c>
      <c r="B15" s="63">
        <f>B16</f>
        <v>17</v>
      </c>
      <c r="C15" s="63">
        <f>C16</f>
        <v>0</v>
      </c>
      <c r="D15" s="63">
        <f>D16</f>
        <v>0</v>
      </c>
      <c r="E15" s="63">
        <f>E16</f>
        <v>17</v>
      </c>
      <c r="F15" s="64" t="s">
        <v>98</v>
      </c>
      <c r="G15" s="63"/>
      <c r="H15" s="63"/>
      <c r="I15" s="63"/>
      <c r="J15" s="78"/>
    </row>
    <row r="16" s="46" customFormat="1" ht="38.1" customHeight="1" spans="1:10">
      <c r="A16" s="65" t="s">
        <v>99</v>
      </c>
      <c r="B16" s="63">
        <v>17</v>
      </c>
      <c r="C16" s="63"/>
      <c r="D16" s="63"/>
      <c r="E16" s="63">
        <f>B16+C16-D16</f>
        <v>17</v>
      </c>
      <c r="F16" s="66" t="s">
        <v>100</v>
      </c>
      <c r="G16" s="63"/>
      <c r="H16" s="63"/>
      <c r="I16" s="63"/>
      <c r="J16" s="78"/>
    </row>
    <row r="17" s="46" customFormat="1" ht="38.1" customHeight="1" spans="1:10">
      <c r="A17" s="65"/>
      <c r="B17" s="63"/>
      <c r="C17" s="63"/>
      <c r="D17" s="63"/>
      <c r="E17" s="63"/>
      <c r="F17" s="64" t="s">
        <v>101</v>
      </c>
      <c r="G17" s="63"/>
      <c r="H17" s="63"/>
      <c r="I17" s="63"/>
      <c r="J17" s="78"/>
    </row>
    <row r="18" s="46" customFormat="1" ht="38.1" customHeight="1" spans="1:10">
      <c r="A18" s="68"/>
      <c r="B18" s="69"/>
      <c r="C18" s="69"/>
      <c r="D18" s="69"/>
      <c r="E18" s="69"/>
      <c r="F18" s="70"/>
      <c r="G18" s="69"/>
      <c r="H18" s="69"/>
      <c r="I18" s="69"/>
      <c r="J18" s="83"/>
    </row>
    <row r="19" s="46" customFormat="1" ht="38.1" customHeight="1" spans="1:10">
      <c r="A19" s="65" t="s">
        <v>102</v>
      </c>
      <c r="B19" s="63"/>
      <c r="C19" s="63"/>
      <c r="D19" s="63"/>
      <c r="E19" s="63"/>
      <c r="F19" s="66" t="s">
        <v>103</v>
      </c>
      <c r="G19" s="63"/>
      <c r="H19" s="63"/>
      <c r="I19" s="63"/>
      <c r="J19" s="78"/>
    </row>
    <row r="20" s="46" customFormat="1" ht="38.1" customHeight="1" spans="1:10">
      <c r="A20" s="71" t="s">
        <v>30</v>
      </c>
      <c r="B20" s="72">
        <f>B14+B15</f>
        <v>42805</v>
      </c>
      <c r="C20" s="72">
        <f>C14+C15</f>
        <v>0</v>
      </c>
      <c r="D20" s="72">
        <f>D14+D15</f>
        <v>16000</v>
      </c>
      <c r="E20" s="72">
        <f>E14+E15</f>
        <v>26805</v>
      </c>
      <c r="F20" s="73" t="s">
        <v>31</v>
      </c>
      <c r="G20" s="72">
        <f t="shared" ref="G20:I20" si="3">G19+G14+G15</f>
        <v>42805</v>
      </c>
      <c r="H20" s="72">
        <f t="shared" si="3"/>
        <v>0</v>
      </c>
      <c r="I20" s="72">
        <f t="shared" si="3"/>
        <v>16000</v>
      </c>
      <c r="J20" s="84">
        <f>J14+J15+J19</f>
        <v>26805</v>
      </c>
    </row>
  </sheetData>
  <mergeCells count="13">
    <mergeCell ref="A2:J2"/>
    <mergeCell ref="A4:E4"/>
    <mergeCell ref="F4:J4"/>
    <mergeCell ref="A5:A6"/>
    <mergeCell ref="B5:B6"/>
    <mergeCell ref="C5:C6"/>
    <mergeCell ref="D5:D6"/>
    <mergeCell ref="E5:E6"/>
    <mergeCell ref="F5:F6"/>
    <mergeCell ref="G5:G6"/>
    <mergeCell ref="H5:H6"/>
    <mergeCell ref="I5:I6"/>
    <mergeCell ref="J5:J6"/>
  </mergeCells>
  <printOptions horizontalCentered="1"/>
  <pageMargins left="0.590277777777778" right="0.590277777777778" top="0.393055555555556" bottom="0.393055555555556" header="0.314583333333333" footer="0.314583333333333"/>
  <pageSetup paperSize="9" scale="7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H39"/>
  <sheetViews>
    <sheetView workbookViewId="0">
      <selection activeCell="G13" sqref="G13"/>
    </sheetView>
  </sheetViews>
  <sheetFormatPr defaultColWidth="9" defaultRowHeight="13.5" outlineLevelCol="7"/>
  <cols>
    <col min="1" max="1" width="6.88333333333333" style="30" customWidth="1"/>
    <col min="2" max="2" width="10.6333333333333" style="30" customWidth="1"/>
    <col min="3" max="3" width="27.8833333333333" style="30" customWidth="1"/>
    <col min="4" max="4" width="14.75" style="30" customWidth="1"/>
    <col min="5" max="5" width="13.5" style="30" customWidth="1"/>
    <col min="6" max="6" width="11.8833333333333" style="30" customWidth="1"/>
    <col min="7" max="8" width="15.6333333333333" style="30" customWidth="1"/>
    <col min="9" max="230" width="9" style="30"/>
    <col min="231" max="231" width="12.6333333333333" style="30" customWidth="1"/>
    <col min="232" max="232" width="14.8833333333333" style="30" customWidth="1"/>
    <col min="233" max="233" width="14.5" style="30" customWidth="1"/>
    <col min="234" max="240" width="12.6333333333333" style="30" customWidth="1"/>
    <col min="241" max="241" width="9" style="30"/>
    <col min="242" max="247" width="12.6333333333333" style="30" customWidth="1"/>
    <col min="248" max="248" width="15.6333333333333" style="30" customWidth="1"/>
    <col min="249" max="486" width="9" style="30"/>
    <col min="487" max="487" width="12.6333333333333" style="30" customWidth="1"/>
    <col min="488" max="488" width="14.8833333333333" style="30" customWidth="1"/>
    <col min="489" max="489" width="14.5" style="30" customWidth="1"/>
    <col min="490" max="496" width="12.6333333333333" style="30" customWidth="1"/>
    <col min="497" max="497" width="9" style="30"/>
    <col min="498" max="503" width="12.6333333333333" style="30" customWidth="1"/>
    <col min="504" max="504" width="15.6333333333333" style="30" customWidth="1"/>
    <col min="505" max="742" width="9" style="30"/>
    <col min="743" max="743" width="12.6333333333333" style="30" customWidth="1"/>
    <col min="744" max="744" width="14.8833333333333" style="30" customWidth="1"/>
    <col min="745" max="745" width="14.5" style="30" customWidth="1"/>
    <col min="746" max="752" width="12.6333333333333" style="30" customWidth="1"/>
    <col min="753" max="753" width="9" style="30"/>
    <col min="754" max="759" width="12.6333333333333" style="30" customWidth="1"/>
    <col min="760" max="760" width="15.6333333333333" style="30" customWidth="1"/>
    <col min="761" max="998" width="9" style="30"/>
    <col min="999" max="999" width="12.6333333333333" style="30" customWidth="1"/>
    <col min="1000" max="1000" width="14.8833333333333" style="30" customWidth="1"/>
    <col min="1001" max="1001" width="14.5" style="30" customWidth="1"/>
    <col min="1002" max="1008" width="12.6333333333333" style="30" customWidth="1"/>
    <col min="1009" max="1009" width="9" style="30"/>
    <col min="1010" max="1015" width="12.6333333333333" style="30" customWidth="1"/>
    <col min="1016" max="1016" width="15.6333333333333" style="30" customWidth="1"/>
    <col min="1017" max="1254" width="9" style="30"/>
    <col min="1255" max="1255" width="12.6333333333333" style="30" customWidth="1"/>
    <col min="1256" max="1256" width="14.8833333333333" style="30" customWidth="1"/>
    <col min="1257" max="1257" width="14.5" style="30" customWidth="1"/>
    <col min="1258" max="1264" width="12.6333333333333" style="30" customWidth="1"/>
    <col min="1265" max="1265" width="9" style="30"/>
    <col min="1266" max="1271" width="12.6333333333333" style="30" customWidth="1"/>
    <col min="1272" max="1272" width="15.6333333333333" style="30" customWidth="1"/>
    <col min="1273" max="1510" width="9" style="30"/>
    <col min="1511" max="1511" width="12.6333333333333" style="30" customWidth="1"/>
    <col min="1512" max="1512" width="14.8833333333333" style="30" customWidth="1"/>
    <col min="1513" max="1513" width="14.5" style="30" customWidth="1"/>
    <col min="1514" max="1520" width="12.6333333333333" style="30" customWidth="1"/>
    <col min="1521" max="1521" width="9" style="30"/>
    <col min="1522" max="1527" width="12.6333333333333" style="30" customWidth="1"/>
    <col min="1528" max="1528" width="15.6333333333333" style="30" customWidth="1"/>
    <col min="1529" max="1766" width="9" style="30"/>
    <col min="1767" max="1767" width="12.6333333333333" style="30" customWidth="1"/>
    <col min="1768" max="1768" width="14.8833333333333" style="30" customWidth="1"/>
    <col min="1769" max="1769" width="14.5" style="30" customWidth="1"/>
    <col min="1770" max="1776" width="12.6333333333333" style="30" customWidth="1"/>
    <col min="1777" max="1777" width="9" style="30"/>
    <col min="1778" max="1783" width="12.6333333333333" style="30" customWidth="1"/>
    <col min="1784" max="1784" width="15.6333333333333" style="30" customWidth="1"/>
    <col min="1785" max="2022" width="9" style="30"/>
    <col min="2023" max="2023" width="12.6333333333333" style="30" customWidth="1"/>
    <col min="2024" max="2024" width="14.8833333333333" style="30" customWidth="1"/>
    <col min="2025" max="2025" width="14.5" style="30" customWidth="1"/>
    <col min="2026" max="2032" width="12.6333333333333" style="30" customWidth="1"/>
    <col min="2033" max="2033" width="9" style="30"/>
    <col min="2034" max="2039" width="12.6333333333333" style="30" customWidth="1"/>
    <col min="2040" max="2040" width="15.6333333333333" style="30" customWidth="1"/>
    <col min="2041" max="2278" width="9" style="30"/>
    <col min="2279" max="2279" width="12.6333333333333" style="30" customWidth="1"/>
    <col min="2280" max="2280" width="14.8833333333333" style="30" customWidth="1"/>
    <col min="2281" max="2281" width="14.5" style="30" customWidth="1"/>
    <col min="2282" max="2288" width="12.6333333333333" style="30" customWidth="1"/>
    <col min="2289" max="2289" width="9" style="30"/>
    <col min="2290" max="2295" width="12.6333333333333" style="30" customWidth="1"/>
    <col min="2296" max="2296" width="15.6333333333333" style="30" customWidth="1"/>
    <col min="2297" max="2534" width="9" style="30"/>
    <col min="2535" max="2535" width="12.6333333333333" style="30" customWidth="1"/>
    <col min="2536" max="2536" width="14.8833333333333" style="30" customWidth="1"/>
    <col min="2537" max="2537" width="14.5" style="30" customWidth="1"/>
    <col min="2538" max="2544" width="12.6333333333333" style="30" customWidth="1"/>
    <col min="2545" max="2545" width="9" style="30"/>
    <col min="2546" max="2551" width="12.6333333333333" style="30" customWidth="1"/>
    <col min="2552" max="2552" width="15.6333333333333" style="30" customWidth="1"/>
    <col min="2553" max="2790" width="9" style="30"/>
    <col min="2791" max="2791" width="12.6333333333333" style="30" customWidth="1"/>
    <col min="2792" max="2792" width="14.8833333333333" style="30" customWidth="1"/>
    <col min="2793" max="2793" width="14.5" style="30" customWidth="1"/>
    <col min="2794" max="2800" width="12.6333333333333" style="30" customWidth="1"/>
    <col min="2801" max="2801" width="9" style="30"/>
    <col min="2802" max="2807" width="12.6333333333333" style="30" customWidth="1"/>
    <col min="2808" max="2808" width="15.6333333333333" style="30" customWidth="1"/>
    <col min="2809" max="3046" width="9" style="30"/>
    <col min="3047" max="3047" width="12.6333333333333" style="30" customWidth="1"/>
    <col min="3048" max="3048" width="14.8833333333333" style="30" customWidth="1"/>
    <col min="3049" max="3049" width="14.5" style="30" customWidth="1"/>
    <col min="3050" max="3056" width="12.6333333333333" style="30" customWidth="1"/>
    <col min="3057" max="3057" width="9" style="30"/>
    <col min="3058" max="3063" width="12.6333333333333" style="30" customWidth="1"/>
    <col min="3064" max="3064" width="15.6333333333333" style="30" customWidth="1"/>
    <col min="3065" max="3302" width="9" style="30"/>
    <col min="3303" max="3303" width="12.6333333333333" style="30" customWidth="1"/>
    <col min="3304" max="3304" width="14.8833333333333" style="30" customWidth="1"/>
    <col min="3305" max="3305" width="14.5" style="30" customWidth="1"/>
    <col min="3306" max="3312" width="12.6333333333333" style="30" customWidth="1"/>
    <col min="3313" max="3313" width="9" style="30"/>
    <col min="3314" max="3319" width="12.6333333333333" style="30" customWidth="1"/>
    <col min="3320" max="3320" width="15.6333333333333" style="30" customWidth="1"/>
    <col min="3321" max="3558" width="9" style="30"/>
    <col min="3559" max="3559" width="12.6333333333333" style="30" customWidth="1"/>
    <col min="3560" max="3560" width="14.8833333333333" style="30" customWidth="1"/>
    <col min="3561" max="3561" width="14.5" style="30" customWidth="1"/>
    <col min="3562" max="3568" width="12.6333333333333" style="30" customWidth="1"/>
    <col min="3569" max="3569" width="9" style="30"/>
    <col min="3570" max="3575" width="12.6333333333333" style="30" customWidth="1"/>
    <col min="3576" max="3576" width="15.6333333333333" style="30" customWidth="1"/>
    <col min="3577" max="3814" width="9" style="30"/>
    <col min="3815" max="3815" width="12.6333333333333" style="30" customWidth="1"/>
    <col min="3816" max="3816" width="14.8833333333333" style="30" customWidth="1"/>
    <col min="3817" max="3817" width="14.5" style="30" customWidth="1"/>
    <col min="3818" max="3824" width="12.6333333333333" style="30" customWidth="1"/>
    <col min="3825" max="3825" width="9" style="30"/>
    <col min="3826" max="3831" width="12.6333333333333" style="30" customWidth="1"/>
    <col min="3832" max="3832" width="15.6333333333333" style="30" customWidth="1"/>
    <col min="3833" max="4070" width="9" style="30"/>
    <col min="4071" max="4071" width="12.6333333333333" style="30" customWidth="1"/>
    <col min="4072" max="4072" width="14.8833333333333" style="30" customWidth="1"/>
    <col min="4073" max="4073" width="14.5" style="30" customWidth="1"/>
    <col min="4074" max="4080" width="12.6333333333333" style="30" customWidth="1"/>
    <col min="4081" max="4081" width="9" style="30"/>
    <col min="4082" max="4087" width="12.6333333333333" style="30" customWidth="1"/>
    <col min="4088" max="4088" width="15.6333333333333" style="30" customWidth="1"/>
    <col min="4089" max="4326" width="9" style="30"/>
    <col min="4327" max="4327" width="12.6333333333333" style="30" customWidth="1"/>
    <col min="4328" max="4328" width="14.8833333333333" style="30" customWidth="1"/>
    <col min="4329" max="4329" width="14.5" style="30" customWidth="1"/>
    <col min="4330" max="4336" width="12.6333333333333" style="30" customWidth="1"/>
    <col min="4337" max="4337" width="9" style="30"/>
    <col min="4338" max="4343" width="12.6333333333333" style="30" customWidth="1"/>
    <col min="4344" max="4344" width="15.6333333333333" style="30" customWidth="1"/>
    <col min="4345" max="4582" width="9" style="30"/>
    <col min="4583" max="4583" width="12.6333333333333" style="30" customWidth="1"/>
    <col min="4584" max="4584" width="14.8833333333333" style="30" customWidth="1"/>
    <col min="4585" max="4585" width="14.5" style="30" customWidth="1"/>
    <col min="4586" max="4592" width="12.6333333333333" style="30" customWidth="1"/>
    <col min="4593" max="4593" width="9" style="30"/>
    <col min="4594" max="4599" width="12.6333333333333" style="30" customWidth="1"/>
    <col min="4600" max="4600" width="15.6333333333333" style="30" customWidth="1"/>
    <col min="4601" max="4838" width="9" style="30"/>
    <col min="4839" max="4839" width="12.6333333333333" style="30" customWidth="1"/>
    <col min="4840" max="4840" width="14.8833333333333" style="30" customWidth="1"/>
    <col min="4841" max="4841" width="14.5" style="30" customWidth="1"/>
    <col min="4842" max="4848" width="12.6333333333333" style="30" customWidth="1"/>
    <col min="4849" max="4849" width="9" style="30"/>
    <col min="4850" max="4855" width="12.6333333333333" style="30" customWidth="1"/>
    <col min="4856" max="4856" width="15.6333333333333" style="30" customWidth="1"/>
    <col min="4857" max="5094" width="9" style="30"/>
    <col min="5095" max="5095" width="12.6333333333333" style="30" customWidth="1"/>
    <col min="5096" max="5096" width="14.8833333333333" style="30" customWidth="1"/>
    <col min="5097" max="5097" width="14.5" style="30" customWidth="1"/>
    <col min="5098" max="5104" width="12.6333333333333" style="30" customWidth="1"/>
    <col min="5105" max="5105" width="9" style="30"/>
    <col min="5106" max="5111" width="12.6333333333333" style="30" customWidth="1"/>
    <col min="5112" max="5112" width="15.6333333333333" style="30" customWidth="1"/>
    <col min="5113" max="5350" width="9" style="30"/>
    <col min="5351" max="5351" width="12.6333333333333" style="30" customWidth="1"/>
    <col min="5352" max="5352" width="14.8833333333333" style="30" customWidth="1"/>
    <col min="5353" max="5353" width="14.5" style="30" customWidth="1"/>
    <col min="5354" max="5360" width="12.6333333333333" style="30" customWidth="1"/>
    <col min="5361" max="5361" width="9" style="30"/>
    <col min="5362" max="5367" width="12.6333333333333" style="30" customWidth="1"/>
    <col min="5368" max="5368" width="15.6333333333333" style="30" customWidth="1"/>
    <col min="5369" max="5606" width="9" style="30"/>
    <col min="5607" max="5607" width="12.6333333333333" style="30" customWidth="1"/>
    <col min="5608" max="5608" width="14.8833333333333" style="30" customWidth="1"/>
    <col min="5609" max="5609" width="14.5" style="30" customWidth="1"/>
    <col min="5610" max="5616" width="12.6333333333333" style="30" customWidth="1"/>
    <col min="5617" max="5617" width="9" style="30"/>
    <col min="5618" max="5623" width="12.6333333333333" style="30" customWidth="1"/>
    <col min="5624" max="5624" width="15.6333333333333" style="30" customWidth="1"/>
    <col min="5625" max="5862" width="9" style="30"/>
    <col min="5863" max="5863" width="12.6333333333333" style="30" customWidth="1"/>
    <col min="5864" max="5864" width="14.8833333333333" style="30" customWidth="1"/>
    <col min="5865" max="5865" width="14.5" style="30" customWidth="1"/>
    <col min="5866" max="5872" width="12.6333333333333" style="30" customWidth="1"/>
    <col min="5873" max="5873" width="9" style="30"/>
    <col min="5874" max="5879" width="12.6333333333333" style="30" customWidth="1"/>
    <col min="5880" max="5880" width="15.6333333333333" style="30" customWidth="1"/>
    <col min="5881" max="6118" width="9" style="30"/>
    <col min="6119" max="6119" width="12.6333333333333" style="30" customWidth="1"/>
    <col min="6120" max="6120" width="14.8833333333333" style="30" customWidth="1"/>
    <col min="6121" max="6121" width="14.5" style="30" customWidth="1"/>
    <col min="6122" max="6128" width="12.6333333333333" style="30" customWidth="1"/>
    <col min="6129" max="6129" width="9" style="30"/>
    <col min="6130" max="6135" width="12.6333333333333" style="30" customWidth="1"/>
    <col min="6136" max="6136" width="15.6333333333333" style="30" customWidth="1"/>
    <col min="6137" max="6374" width="9" style="30"/>
    <col min="6375" max="6375" width="12.6333333333333" style="30" customWidth="1"/>
    <col min="6376" max="6376" width="14.8833333333333" style="30" customWidth="1"/>
    <col min="6377" max="6377" width="14.5" style="30" customWidth="1"/>
    <col min="6378" max="6384" width="12.6333333333333" style="30" customWidth="1"/>
    <col min="6385" max="6385" width="9" style="30"/>
    <col min="6386" max="6391" width="12.6333333333333" style="30" customWidth="1"/>
    <col min="6392" max="6392" width="15.6333333333333" style="30" customWidth="1"/>
    <col min="6393" max="6630" width="9" style="30"/>
    <col min="6631" max="6631" width="12.6333333333333" style="30" customWidth="1"/>
    <col min="6632" max="6632" width="14.8833333333333" style="30" customWidth="1"/>
    <col min="6633" max="6633" width="14.5" style="30" customWidth="1"/>
    <col min="6634" max="6640" width="12.6333333333333" style="30" customWidth="1"/>
    <col min="6641" max="6641" width="9" style="30"/>
    <col min="6642" max="6647" width="12.6333333333333" style="30" customWidth="1"/>
    <col min="6648" max="6648" width="15.6333333333333" style="30" customWidth="1"/>
    <col min="6649" max="6886" width="9" style="30"/>
    <col min="6887" max="6887" width="12.6333333333333" style="30" customWidth="1"/>
    <col min="6888" max="6888" width="14.8833333333333" style="30" customWidth="1"/>
    <col min="6889" max="6889" width="14.5" style="30" customWidth="1"/>
    <col min="6890" max="6896" width="12.6333333333333" style="30" customWidth="1"/>
    <col min="6897" max="6897" width="9" style="30"/>
    <col min="6898" max="6903" width="12.6333333333333" style="30" customWidth="1"/>
    <col min="6904" max="6904" width="15.6333333333333" style="30" customWidth="1"/>
    <col min="6905" max="7142" width="9" style="30"/>
    <col min="7143" max="7143" width="12.6333333333333" style="30" customWidth="1"/>
    <col min="7144" max="7144" width="14.8833333333333" style="30" customWidth="1"/>
    <col min="7145" max="7145" width="14.5" style="30" customWidth="1"/>
    <col min="7146" max="7152" width="12.6333333333333" style="30" customWidth="1"/>
    <col min="7153" max="7153" width="9" style="30"/>
    <col min="7154" max="7159" width="12.6333333333333" style="30" customWidth="1"/>
    <col min="7160" max="7160" width="15.6333333333333" style="30" customWidth="1"/>
    <col min="7161" max="7398" width="9" style="30"/>
    <col min="7399" max="7399" width="12.6333333333333" style="30" customWidth="1"/>
    <col min="7400" max="7400" width="14.8833333333333" style="30" customWidth="1"/>
    <col min="7401" max="7401" width="14.5" style="30" customWidth="1"/>
    <col min="7402" max="7408" width="12.6333333333333" style="30" customWidth="1"/>
    <col min="7409" max="7409" width="9" style="30"/>
    <col min="7410" max="7415" width="12.6333333333333" style="30" customWidth="1"/>
    <col min="7416" max="7416" width="15.6333333333333" style="30" customWidth="1"/>
    <col min="7417" max="7654" width="9" style="30"/>
    <col min="7655" max="7655" width="12.6333333333333" style="30" customWidth="1"/>
    <col min="7656" max="7656" width="14.8833333333333" style="30" customWidth="1"/>
    <col min="7657" max="7657" width="14.5" style="30" customWidth="1"/>
    <col min="7658" max="7664" width="12.6333333333333" style="30" customWidth="1"/>
    <col min="7665" max="7665" width="9" style="30"/>
    <col min="7666" max="7671" width="12.6333333333333" style="30" customWidth="1"/>
    <col min="7672" max="7672" width="15.6333333333333" style="30" customWidth="1"/>
    <col min="7673" max="7910" width="9" style="30"/>
    <col min="7911" max="7911" width="12.6333333333333" style="30" customWidth="1"/>
    <col min="7912" max="7912" width="14.8833333333333" style="30" customWidth="1"/>
    <col min="7913" max="7913" width="14.5" style="30" customWidth="1"/>
    <col min="7914" max="7920" width="12.6333333333333" style="30" customWidth="1"/>
    <col min="7921" max="7921" width="9" style="30"/>
    <col min="7922" max="7927" width="12.6333333333333" style="30" customWidth="1"/>
    <col min="7928" max="7928" width="15.6333333333333" style="30" customWidth="1"/>
    <col min="7929" max="8166" width="9" style="30"/>
    <col min="8167" max="8167" width="12.6333333333333" style="30" customWidth="1"/>
    <col min="8168" max="8168" width="14.8833333333333" style="30" customWidth="1"/>
    <col min="8169" max="8169" width="14.5" style="30" customWidth="1"/>
    <col min="8170" max="8176" width="12.6333333333333" style="30" customWidth="1"/>
    <col min="8177" max="8177" width="9" style="30"/>
    <col min="8178" max="8183" width="12.6333333333333" style="30" customWidth="1"/>
    <col min="8184" max="8184" width="15.6333333333333" style="30" customWidth="1"/>
    <col min="8185" max="8422" width="9" style="30"/>
    <col min="8423" max="8423" width="12.6333333333333" style="30" customWidth="1"/>
    <col min="8424" max="8424" width="14.8833333333333" style="30" customWidth="1"/>
    <col min="8425" max="8425" width="14.5" style="30" customWidth="1"/>
    <col min="8426" max="8432" width="12.6333333333333" style="30" customWidth="1"/>
    <col min="8433" max="8433" width="9" style="30"/>
    <col min="8434" max="8439" width="12.6333333333333" style="30" customWidth="1"/>
    <col min="8440" max="8440" width="15.6333333333333" style="30" customWidth="1"/>
    <col min="8441" max="8678" width="9" style="30"/>
    <col min="8679" max="8679" width="12.6333333333333" style="30" customWidth="1"/>
    <col min="8680" max="8680" width="14.8833333333333" style="30" customWidth="1"/>
    <col min="8681" max="8681" width="14.5" style="30" customWidth="1"/>
    <col min="8682" max="8688" width="12.6333333333333" style="30" customWidth="1"/>
    <col min="8689" max="8689" width="9" style="30"/>
    <col min="8690" max="8695" width="12.6333333333333" style="30" customWidth="1"/>
    <col min="8696" max="8696" width="15.6333333333333" style="30" customWidth="1"/>
    <col min="8697" max="8934" width="9" style="30"/>
    <col min="8935" max="8935" width="12.6333333333333" style="30" customWidth="1"/>
    <col min="8936" max="8936" width="14.8833333333333" style="30" customWidth="1"/>
    <col min="8937" max="8937" width="14.5" style="30" customWidth="1"/>
    <col min="8938" max="8944" width="12.6333333333333" style="30" customWidth="1"/>
    <col min="8945" max="8945" width="9" style="30"/>
    <col min="8946" max="8951" width="12.6333333333333" style="30" customWidth="1"/>
    <col min="8952" max="8952" width="15.6333333333333" style="30" customWidth="1"/>
    <col min="8953" max="9190" width="9" style="30"/>
    <col min="9191" max="9191" width="12.6333333333333" style="30" customWidth="1"/>
    <col min="9192" max="9192" width="14.8833333333333" style="30" customWidth="1"/>
    <col min="9193" max="9193" width="14.5" style="30" customWidth="1"/>
    <col min="9194" max="9200" width="12.6333333333333" style="30" customWidth="1"/>
    <col min="9201" max="9201" width="9" style="30"/>
    <col min="9202" max="9207" width="12.6333333333333" style="30" customWidth="1"/>
    <col min="9208" max="9208" width="15.6333333333333" style="30" customWidth="1"/>
    <col min="9209" max="9446" width="9" style="30"/>
    <col min="9447" max="9447" width="12.6333333333333" style="30" customWidth="1"/>
    <col min="9448" max="9448" width="14.8833333333333" style="30" customWidth="1"/>
    <col min="9449" max="9449" width="14.5" style="30" customWidth="1"/>
    <col min="9450" max="9456" width="12.6333333333333" style="30" customWidth="1"/>
    <col min="9457" max="9457" width="9" style="30"/>
    <col min="9458" max="9463" width="12.6333333333333" style="30" customWidth="1"/>
    <col min="9464" max="9464" width="15.6333333333333" style="30" customWidth="1"/>
    <col min="9465" max="9702" width="9" style="30"/>
    <col min="9703" max="9703" width="12.6333333333333" style="30" customWidth="1"/>
    <col min="9704" max="9704" width="14.8833333333333" style="30" customWidth="1"/>
    <col min="9705" max="9705" width="14.5" style="30" customWidth="1"/>
    <col min="9706" max="9712" width="12.6333333333333" style="30" customWidth="1"/>
    <col min="9713" max="9713" width="9" style="30"/>
    <col min="9714" max="9719" width="12.6333333333333" style="30" customWidth="1"/>
    <col min="9720" max="9720" width="15.6333333333333" style="30" customWidth="1"/>
    <col min="9721" max="9958" width="9" style="30"/>
    <col min="9959" max="9959" width="12.6333333333333" style="30" customWidth="1"/>
    <col min="9960" max="9960" width="14.8833333333333" style="30" customWidth="1"/>
    <col min="9961" max="9961" width="14.5" style="30" customWidth="1"/>
    <col min="9962" max="9968" width="12.6333333333333" style="30" customWidth="1"/>
    <col min="9969" max="9969" width="9" style="30"/>
    <col min="9970" max="9975" width="12.6333333333333" style="30" customWidth="1"/>
    <col min="9976" max="9976" width="15.6333333333333" style="30" customWidth="1"/>
    <col min="9977" max="10214" width="9" style="30"/>
    <col min="10215" max="10215" width="12.6333333333333" style="30" customWidth="1"/>
    <col min="10216" max="10216" width="14.8833333333333" style="30" customWidth="1"/>
    <col min="10217" max="10217" width="14.5" style="30" customWidth="1"/>
    <col min="10218" max="10224" width="12.6333333333333" style="30" customWidth="1"/>
    <col min="10225" max="10225" width="9" style="30"/>
    <col min="10226" max="10231" width="12.6333333333333" style="30" customWidth="1"/>
    <col min="10232" max="10232" width="15.6333333333333" style="30" customWidth="1"/>
    <col min="10233" max="10470" width="9" style="30"/>
    <col min="10471" max="10471" width="12.6333333333333" style="30" customWidth="1"/>
    <col min="10472" max="10472" width="14.8833333333333" style="30" customWidth="1"/>
    <col min="10473" max="10473" width="14.5" style="30" customWidth="1"/>
    <col min="10474" max="10480" width="12.6333333333333" style="30" customWidth="1"/>
    <col min="10481" max="10481" width="9" style="30"/>
    <col min="10482" max="10487" width="12.6333333333333" style="30" customWidth="1"/>
    <col min="10488" max="10488" width="15.6333333333333" style="30" customWidth="1"/>
    <col min="10489" max="10726" width="9" style="30"/>
    <col min="10727" max="10727" width="12.6333333333333" style="30" customWidth="1"/>
    <col min="10728" max="10728" width="14.8833333333333" style="30" customWidth="1"/>
    <col min="10729" max="10729" width="14.5" style="30" customWidth="1"/>
    <col min="10730" max="10736" width="12.6333333333333" style="30" customWidth="1"/>
    <col min="10737" max="10737" width="9" style="30"/>
    <col min="10738" max="10743" width="12.6333333333333" style="30" customWidth="1"/>
    <col min="10744" max="10744" width="15.6333333333333" style="30" customWidth="1"/>
    <col min="10745" max="10982" width="9" style="30"/>
    <col min="10983" max="10983" width="12.6333333333333" style="30" customWidth="1"/>
    <col min="10984" max="10984" width="14.8833333333333" style="30" customWidth="1"/>
    <col min="10985" max="10985" width="14.5" style="30" customWidth="1"/>
    <col min="10986" max="10992" width="12.6333333333333" style="30" customWidth="1"/>
    <col min="10993" max="10993" width="9" style="30"/>
    <col min="10994" max="10999" width="12.6333333333333" style="30" customWidth="1"/>
    <col min="11000" max="11000" width="15.6333333333333" style="30" customWidth="1"/>
    <col min="11001" max="11238" width="9" style="30"/>
    <col min="11239" max="11239" width="12.6333333333333" style="30" customWidth="1"/>
    <col min="11240" max="11240" width="14.8833333333333" style="30" customWidth="1"/>
    <col min="11241" max="11241" width="14.5" style="30" customWidth="1"/>
    <col min="11242" max="11248" width="12.6333333333333" style="30" customWidth="1"/>
    <col min="11249" max="11249" width="9" style="30"/>
    <col min="11250" max="11255" width="12.6333333333333" style="30" customWidth="1"/>
    <col min="11256" max="11256" width="15.6333333333333" style="30" customWidth="1"/>
    <col min="11257" max="11494" width="9" style="30"/>
    <col min="11495" max="11495" width="12.6333333333333" style="30" customWidth="1"/>
    <col min="11496" max="11496" width="14.8833333333333" style="30" customWidth="1"/>
    <col min="11497" max="11497" width="14.5" style="30" customWidth="1"/>
    <col min="11498" max="11504" width="12.6333333333333" style="30" customWidth="1"/>
    <col min="11505" max="11505" width="9" style="30"/>
    <col min="11506" max="11511" width="12.6333333333333" style="30" customWidth="1"/>
    <col min="11512" max="11512" width="15.6333333333333" style="30" customWidth="1"/>
    <col min="11513" max="11750" width="9" style="30"/>
    <col min="11751" max="11751" width="12.6333333333333" style="30" customWidth="1"/>
    <col min="11752" max="11752" width="14.8833333333333" style="30" customWidth="1"/>
    <col min="11753" max="11753" width="14.5" style="30" customWidth="1"/>
    <col min="11754" max="11760" width="12.6333333333333" style="30" customWidth="1"/>
    <col min="11761" max="11761" width="9" style="30"/>
    <col min="11762" max="11767" width="12.6333333333333" style="30" customWidth="1"/>
    <col min="11768" max="11768" width="15.6333333333333" style="30" customWidth="1"/>
    <col min="11769" max="12006" width="9" style="30"/>
    <col min="12007" max="12007" width="12.6333333333333" style="30" customWidth="1"/>
    <col min="12008" max="12008" width="14.8833333333333" style="30" customWidth="1"/>
    <col min="12009" max="12009" width="14.5" style="30" customWidth="1"/>
    <col min="12010" max="12016" width="12.6333333333333" style="30" customWidth="1"/>
    <col min="12017" max="12017" width="9" style="30"/>
    <col min="12018" max="12023" width="12.6333333333333" style="30" customWidth="1"/>
    <col min="12024" max="12024" width="15.6333333333333" style="30" customWidth="1"/>
    <col min="12025" max="12262" width="9" style="30"/>
    <col min="12263" max="12263" width="12.6333333333333" style="30" customWidth="1"/>
    <col min="12264" max="12264" width="14.8833333333333" style="30" customWidth="1"/>
    <col min="12265" max="12265" width="14.5" style="30" customWidth="1"/>
    <col min="12266" max="12272" width="12.6333333333333" style="30" customWidth="1"/>
    <col min="12273" max="12273" width="9" style="30"/>
    <col min="12274" max="12279" width="12.6333333333333" style="30" customWidth="1"/>
    <col min="12280" max="12280" width="15.6333333333333" style="30" customWidth="1"/>
    <col min="12281" max="12518" width="9" style="30"/>
    <col min="12519" max="12519" width="12.6333333333333" style="30" customWidth="1"/>
    <col min="12520" max="12520" width="14.8833333333333" style="30" customWidth="1"/>
    <col min="12521" max="12521" width="14.5" style="30" customWidth="1"/>
    <col min="12522" max="12528" width="12.6333333333333" style="30" customWidth="1"/>
    <col min="12529" max="12529" width="9" style="30"/>
    <col min="12530" max="12535" width="12.6333333333333" style="30" customWidth="1"/>
    <col min="12536" max="12536" width="15.6333333333333" style="30" customWidth="1"/>
    <col min="12537" max="12774" width="9" style="30"/>
    <col min="12775" max="12775" width="12.6333333333333" style="30" customWidth="1"/>
    <col min="12776" max="12776" width="14.8833333333333" style="30" customWidth="1"/>
    <col min="12777" max="12777" width="14.5" style="30" customWidth="1"/>
    <col min="12778" max="12784" width="12.6333333333333" style="30" customWidth="1"/>
    <col min="12785" max="12785" width="9" style="30"/>
    <col min="12786" max="12791" width="12.6333333333333" style="30" customWidth="1"/>
    <col min="12792" max="12792" width="15.6333333333333" style="30" customWidth="1"/>
    <col min="12793" max="13030" width="9" style="30"/>
    <col min="13031" max="13031" width="12.6333333333333" style="30" customWidth="1"/>
    <col min="13032" max="13032" width="14.8833333333333" style="30" customWidth="1"/>
    <col min="13033" max="13033" width="14.5" style="30" customWidth="1"/>
    <col min="13034" max="13040" width="12.6333333333333" style="30" customWidth="1"/>
    <col min="13041" max="13041" width="9" style="30"/>
    <col min="13042" max="13047" width="12.6333333333333" style="30" customWidth="1"/>
    <col min="13048" max="13048" width="15.6333333333333" style="30" customWidth="1"/>
    <col min="13049" max="13286" width="9" style="30"/>
    <col min="13287" max="13287" width="12.6333333333333" style="30" customWidth="1"/>
    <col min="13288" max="13288" width="14.8833333333333" style="30" customWidth="1"/>
    <col min="13289" max="13289" width="14.5" style="30" customWidth="1"/>
    <col min="13290" max="13296" width="12.6333333333333" style="30" customWidth="1"/>
    <col min="13297" max="13297" width="9" style="30"/>
    <col min="13298" max="13303" width="12.6333333333333" style="30" customWidth="1"/>
    <col min="13304" max="13304" width="15.6333333333333" style="30" customWidth="1"/>
    <col min="13305" max="13542" width="9" style="30"/>
    <col min="13543" max="13543" width="12.6333333333333" style="30" customWidth="1"/>
    <col min="13544" max="13544" width="14.8833333333333" style="30" customWidth="1"/>
    <col min="13545" max="13545" width="14.5" style="30" customWidth="1"/>
    <col min="13546" max="13552" width="12.6333333333333" style="30" customWidth="1"/>
    <col min="13553" max="13553" width="9" style="30"/>
    <col min="13554" max="13559" width="12.6333333333333" style="30" customWidth="1"/>
    <col min="13560" max="13560" width="15.6333333333333" style="30" customWidth="1"/>
    <col min="13561" max="13798" width="9" style="30"/>
    <col min="13799" max="13799" width="12.6333333333333" style="30" customWidth="1"/>
    <col min="13800" max="13800" width="14.8833333333333" style="30" customWidth="1"/>
    <col min="13801" max="13801" width="14.5" style="30" customWidth="1"/>
    <col min="13802" max="13808" width="12.6333333333333" style="30" customWidth="1"/>
    <col min="13809" max="13809" width="9" style="30"/>
    <col min="13810" max="13815" width="12.6333333333333" style="30" customWidth="1"/>
    <col min="13816" max="13816" width="15.6333333333333" style="30" customWidth="1"/>
    <col min="13817" max="14054" width="9" style="30"/>
    <col min="14055" max="14055" width="12.6333333333333" style="30" customWidth="1"/>
    <col min="14056" max="14056" width="14.8833333333333" style="30" customWidth="1"/>
    <col min="14057" max="14057" width="14.5" style="30" customWidth="1"/>
    <col min="14058" max="14064" width="12.6333333333333" style="30" customWidth="1"/>
    <col min="14065" max="14065" width="9" style="30"/>
    <col min="14066" max="14071" width="12.6333333333333" style="30" customWidth="1"/>
    <col min="14072" max="14072" width="15.6333333333333" style="30" customWidth="1"/>
    <col min="14073" max="14310" width="9" style="30"/>
    <col min="14311" max="14311" width="12.6333333333333" style="30" customWidth="1"/>
    <col min="14312" max="14312" width="14.8833333333333" style="30" customWidth="1"/>
    <col min="14313" max="14313" width="14.5" style="30" customWidth="1"/>
    <col min="14314" max="14320" width="12.6333333333333" style="30" customWidth="1"/>
    <col min="14321" max="14321" width="9" style="30"/>
    <col min="14322" max="14327" width="12.6333333333333" style="30" customWidth="1"/>
    <col min="14328" max="14328" width="15.6333333333333" style="30" customWidth="1"/>
    <col min="14329" max="14566" width="9" style="30"/>
    <col min="14567" max="14567" width="12.6333333333333" style="30" customWidth="1"/>
    <col min="14568" max="14568" width="14.8833333333333" style="30" customWidth="1"/>
    <col min="14569" max="14569" width="14.5" style="30" customWidth="1"/>
    <col min="14570" max="14576" width="12.6333333333333" style="30" customWidth="1"/>
    <col min="14577" max="14577" width="9" style="30"/>
    <col min="14578" max="14583" width="12.6333333333333" style="30" customWidth="1"/>
    <col min="14584" max="14584" width="15.6333333333333" style="30" customWidth="1"/>
    <col min="14585" max="14822" width="9" style="30"/>
    <col min="14823" max="14823" width="12.6333333333333" style="30" customWidth="1"/>
    <col min="14824" max="14824" width="14.8833333333333" style="30" customWidth="1"/>
    <col min="14825" max="14825" width="14.5" style="30" customWidth="1"/>
    <col min="14826" max="14832" width="12.6333333333333" style="30" customWidth="1"/>
    <col min="14833" max="14833" width="9" style="30"/>
    <col min="14834" max="14839" width="12.6333333333333" style="30" customWidth="1"/>
    <col min="14840" max="14840" width="15.6333333333333" style="30" customWidth="1"/>
    <col min="14841" max="15078" width="9" style="30"/>
    <col min="15079" max="15079" width="12.6333333333333" style="30" customWidth="1"/>
    <col min="15080" max="15080" width="14.8833333333333" style="30" customWidth="1"/>
    <col min="15081" max="15081" width="14.5" style="30" customWidth="1"/>
    <col min="15082" max="15088" width="12.6333333333333" style="30" customWidth="1"/>
    <col min="15089" max="15089" width="9" style="30"/>
    <col min="15090" max="15095" width="12.6333333333333" style="30" customWidth="1"/>
    <col min="15096" max="15096" width="15.6333333333333" style="30" customWidth="1"/>
    <col min="15097" max="15334" width="9" style="30"/>
    <col min="15335" max="15335" width="12.6333333333333" style="30" customWidth="1"/>
    <col min="15336" max="15336" width="14.8833333333333" style="30" customWidth="1"/>
    <col min="15337" max="15337" width="14.5" style="30" customWidth="1"/>
    <col min="15338" max="15344" width="12.6333333333333" style="30" customWidth="1"/>
    <col min="15345" max="15345" width="9" style="30"/>
    <col min="15346" max="15351" width="12.6333333333333" style="30" customWidth="1"/>
    <col min="15352" max="15352" width="15.6333333333333" style="30" customWidth="1"/>
    <col min="15353" max="15590" width="9" style="30"/>
    <col min="15591" max="15591" width="12.6333333333333" style="30" customWidth="1"/>
    <col min="15592" max="15592" width="14.8833333333333" style="30" customWidth="1"/>
    <col min="15593" max="15593" width="14.5" style="30" customWidth="1"/>
    <col min="15594" max="15600" width="12.6333333333333" style="30" customWidth="1"/>
    <col min="15601" max="15601" width="9" style="30"/>
    <col min="15602" max="15607" width="12.6333333333333" style="30" customWidth="1"/>
    <col min="15608" max="15608" width="15.6333333333333" style="30" customWidth="1"/>
    <col min="15609" max="15846" width="9" style="30"/>
    <col min="15847" max="15847" width="12.6333333333333" style="30" customWidth="1"/>
    <col min="15848" max="15848" width="14.8833333333333" style="30" customWidth="1"/>
    <col min="15849" max="15849" width="14.5" style="30" customWidth="1"/>
    <col min="15850" max="15856" width="12.6333333333333" style="30" customWidth="1"/>
    <col min="15857" max="15857" width="9" style="30"/>
    <col min="15858" max="15863" width="12.6333333333333" style="30" customWidth="1"/>
    <col min="15864" max="15864" width="15.6333333333333" style="30" customWidth="1"/>
    <col min="15865" max="16102" width="9" style="30"/>
    <col min="16103" max="16103" width="12.6333333333333" style="30" customWidth="1"/>
    <col min="16104" max="16104" width="14.8833333333333" style="30" customWidth="1"/>
    <col min="16105" max="16105" width="14.5" style="30" customWidth="1"/>
    <col min="16106" max="16112" width="12.6333333333333" style="30" customWidth="1"/>
    <col min="16113" max="16113" width="9" style="30"/>
    <col min="16114" max="16119" width="12.6333333333333" style="30" customWidth="1"/>
    <col min="16120" max="16120" width="15.6333333333333" style="30" customWidth="1"/>
    <col min="16121" max="16384" width="9" style="30"/>
  </cols>
  <sheetData>
    <row r="1" ht="25.5" customHeight="1" spans="1:1">
      <c r="A1" s="31" t="s">
        <v>104</v>
      </c>
    </row>
    <row r="2" s="25" customFormat="1" ht="45.95" customHeight="1" spans="1:8">
      <c r="A2" s="32" t="s">
        <v>105</v>
      </c>
      <c r="B2" s="32"/>
      <c r="C2" s="32"/>
      <c r="D2" s="32"/>
      <c r="E2" s="32"/>
      <c r="F2" s="32"/>
      <c r="G2" s="32"/>
      <c r="H2" s="32"/>
    </row>
    <row r="3" s="26" customFormat="1" ht="21" customHeight="1" spans="2:8">
      <c r="B3" s="33"/>
      <c r="C3" s="33"/>
      <c r="D3" s="33"/>
      <c r="E3" s="34"/>
      <c r="F3" s="34"/>
      <c r="H3" s="35" t="s">
        <v>2</v>
      </c>
    </row>
    <row r="4" s="27" customFormat="1" ht="50.25" customHeight="1" spans="1:8">
      <c r="A4" s="36" t="s">
        <v>106</v>
      </c>
      <c r="B4" s="37" t="s">
        <v>107</v>
      </c>
      <c r="C4" s="37" t="s">
        <v>108</v>
      </c>
      <c r="D4" s="37" t="s">
        <v>109</v>
      </c>
      <c r="E4" s="37" t="s">
        <v>110</v>
      </c>
      <c r="F4" s="37" t="s">
        <v>111</v>
      </c>
      <c r="G4" s="37" t="s">
        <v>112</v>
      </c>
      <c r="H4" s="38" t="s">
        <v>113</v>
      </c>
    </row>
    <row r="5" s="28" customFormat="1" ht="57.75" customHeight="1" spans="1:8">
      <c r="A5" s="39">
        <v>1</v>
      </c>
      <c r="B5" s="40" t="s">
        <v>114</v>
      </c>
      <c r="C5" s="40" t="s">
        <v>115</v>
      </c>
      <c r="D5" s="40"/>
      <c r="E5" s="41"/>
      <c r="F5" s="41"/>
      <c r="G5" s="42"/>
      <c r="H5" s="42"/>
    </row>
    <row r="6" s="29" customFormat="1" ht="30" customHeight="1" spans="2:7">
      <c r="B6" s="43"/>
      <c r="C6" s="44"/>
      <c r="D6" s="43"/>
      <c r="E6" s="44"/>
      <c r="F6" s="44"/>
      <c r="G6" s="45"/>
    </row>
    <row r="7" s="29" customFormat="1" ht="30" customHeight="1" spans="2:7">
      <c r="B7" s="43"/>
      <c r="C7" s="44"/>
      <c r="D7" s="43"/>
      <c r="E7" s="44"/>
      <c r="F7" s="44"/>
      <c r="G7" s="45"/>
    </row>
    <row r="8" s="29" customFormat="1" ht="30" customHeight="1" spans="2:7">
      <c r="B8" s="43"/>
      <c r="C8" s="44"/>
      <c r="D8" s="43"/>
      <c r="E8" s="44"/>
      <c r="F8" s="44"/>
      <c r="G8" s="45"/>
    </row>
    <row r="9" s="29" customFormat="1" ht="30" customHeight="1" spans="2:7">
      <c r="B9" s="43"/>
      <c r="C9" s="44"/>
      <c r="D9" s="43"/>
      <c r="E9" s="44"/>
      <c r="F9" s="44"/>
      <c r="G9" s="45"/>
    </row>
    <row r="10" s="29" customFormat="1" ht="30" customHeight="1" spans="2:7">
      <c r="B10" s="43"/>
      <c r="C10" s="44"/>
      <c r="D10" s="43"/>
      <c r="E10" s="44"/>
      <c r="F10" s="44"/>
      <c r="G10" s="45"/>
    </row>
    <row r="11" s="29" customFormat="1" ht="30" customHeight="1" spans="2:7">
      <c r="B11" s="43"/>
      <c r="C11" s="44"/>
      <c r="D11" s="43"/>
      <c r="E11" s="44"/>
      <c r="F11" s="44"/>
      <c r="G11" s="45"/>
    </row>
    <row r="12" s="29" customFormat="1" ht="30" customHeight="1" spans="2:7">
      <c r="B12" s="43"/>
      <c r="C12" s="44"/>
      <c r="D12" s="43"/>
      <c r="E12" s="44"/>
      <c r="F12" s="44"/>
      <c r="G12" s="45"/>
    </row>
    <row r="13" s="29" customFormat="1" ht="30" customHeight="1" spans="2:7">
      <c r="B13" s="43"/>
      <c r="C13" s="44"/>
      <c r="D13" s="43"/>
      <c r="E13" s="44"/>
      <c r="F13" s="44"/>
      <c r="G13" s="45"/>
    </row>
    <row r="14" s="29" customFormat="1" ht="14.25" spans="2:7">
      <c r="B14" s="43"/>
      <c r="C14" s="44"/>
      <c r="D14" s="43"/>
      <c r="E14" s="44"/>
      <c r="F14" s="44"/>
      <c r="G14" s="45"/>
    </row>
    <row r="15" s="29" customFormat="1" ht="14.25" spans="2:7">
      <c r="B15" s="43"/>
      <c r="C15" s="44"/>
      <c r="D15" s="43"/>
      <c r="E15" s="44"/>
      <c r="F15" s="44"/>
      <c r="G15" s="45"/>
    </row>
    <row r="16" s="29" customFormat="1" ht="14.25" spans="2:7">
      <c r="B16" s="43"/>
      <c r="C16" s="44"/>
      <c r="D16" s="43"/>
      <c r="E16" s="44"/>
      <c r="F16" s="44"/>
      <c r="G16" s="45"/>
    </row>
    <row r="17" s="29" customFormat="1" ht="14.25" spans="2:7">
      <c r="B17" s="43"/>
      <c r="C17" s="44"/>
      <c r="D17" s="43"/>
      <c r="E17" s="44"/>
      <c r="F17" s="44"/>
      <c r="G17" s="45"/>
    </row>
    <row r="18" s="29" customFormat="1" ht="14.25" spans="2:7">
      <c r="B18" s="43"/>
      <c r="C18" s="44"/>
      <c r="D18" s="43"/>
      <c r="E18" s="44"/>
      <c r="F18" s="44"/>
      <c r="G18" s="45"/>
    </row>
    <row r="19" s="29" customFormat="1" ht="14.25" spans="2:7">
      <c r="B19" s="43"/>
      <c r="C19" s="44"/>
      <c r="D19" s="43"/>
      <c r="E19" s="44"/>
      <c r="F19" s="44"/>
      <c r="G19" s="45"/>
    </row>
    <row r="20" s="29" customFormat="1" ht="14.25" spans="2:7">
      <c r="B20" s="43"/>
      <c r="C20" s="44"/>
      <c r="D20" s="43"/>
      <c r="E20" s="44"/>
      <c r="F20" s="44"/>
      <c r="G20" s="45"/>
    </row>
    <row r="21" s="29" customFormat="1" ht="14.25" spans="2:7">
      <c r="B21" s="43"/>
      <c r="C21" s="44"/>
      <c r="D21" s="43"/>
      <c r="E21" s="44"/>
      <c r="F21" s="44"/>
      <c r="G21" s="45"/>
    </row>
    <row r="22" s="29" customFormat="1" ht="14.25" spans="2:7">
      <c r="B22" s="43"/>
      <c r="C22" s="44"/>
      <c r="D22" s="43"/>
      <c r="E22" s="44"/>
      <c r="F22" s="44"/>
      <c r="G22" s="45"/>
    </row>
    <row r="23" s="29" customFormat="1" ht="14.25" spans="2:7">
      <c r="B23" s="43"/>
      <c r="C23" s="44"/>
      <c r="D23" s="43"/>
      <c r="E23" s="44"/>
      <c r="F23" s="44"/>
      <c r="G23" s="45"/>
    </row>
    <row r="24" s="29" customFormat="1" ht="14.25" spans="2:7">
      <c r="B24" s="43"/>
      <c r="C24" s="44"/>
      <c r="D24" s="43"/>
      <c r="E24" s="44"/>
      <c r="F24" s="44"/>
      <c r="G24" s="45"/>
    </row>
    <row r="25" s="29" customFormat="1" ht="14.25" spans="2:7">
      <c r="B25" s="43"/>
      <c r="C25" s="44"/>
      <c r="D25" s="43"/>
      <c r="E25" s="44"/>
      <c r="F25" s="44"/>
      <c r="G25" s="45"/>
    </row>
    <row r="26" s="29" customFormat="1" ht="14.25" spans="2:7">
      <c r="B26" s="43"/>
      <c r="C26" s="44"/>
      <c r="D26" s="43"/>
      <c r="E26" s="44"/>
      <c r="F26" s="44"/>
      <c r="G26" s="45"/>
    </row>
    <row r="27" s="29" customFormat="1" ht="14.25" spans="2:7">
      <c r="B27" s="43"/>
      <c r="C27" s="44"/>
      <c r="D27" s="43"/>
      <c r="E27" s="44"/>
      <c r="F27" s="44"/>
      <c r="G27" s="45"/>
    </row>
    <row r="28" s="29" customFormat="1" ht="14.25" spans="2:7">
      <c r="B28" s="43"/>
      <c r="C28" s="44"/>
      <c r="D28" s="43"/>
      <c r="E28" s="44"/>
      <c r="F28" s="44"/>
      <c r="G28" s="45"/>
    </row>
    <row r="29" s="29" customFormat="1" ht="14.25" spans="2:7">
      <c r="B29" s="43"/>
      <c r="C29" s="44"/>
      <c r="D29" s="43"/>
      <c r="E29" s="44"/>
      <c r="F29" s="44"/>
      <c r="G29" s="45"/>
    </row>
    <row r="30" s="29" customFormat="1" ht="14.25" spans="2:7">
      <c r="B30" s="43"/>
      <c r="C30" s="44"/>
      <c r="D30" s="43"/>
      <c r="E30" s="44"/>
      <c r="F30" s="44"/>
      <c r="G30" s="45"/>
    </row>
    <row r="31" s="29" customFormat="1" ht="14.25" spans="2:7">
      <c r="B31" s="43"/>
      <c r="C31" s="44"/>
      <c r="D31" s="43"/>
      <c r="E31" s="44"/>
      <c r="F31" s="44"/>
      <c r="G31" s="45"/>
    </row>
    <row r="32" s="29" customFormat="1" ht="14.25" spans="2:7">
      <c r="B32" s="43"/>
      <c r="C32" s="44"/>
      <c r="D32" s="43"/>
      <c r="E32" s="44"/>
      <c r="F32" s="44"/>
      <c r="G32" s="45"/>
    </row>
    <row r="33" s="29" customFormat="1" ht="14.25" spans="2:7">
      <c r="B33" s="43"/>
      <c r="C33" s="44"/>
      <c r="D33" s="43"/>
      <c r="E33" s="44"/>
      <c r="F33" s="44"/>
      <c r="G33" s="45"/>
    </row>
    <row r="34" s="29" customFormat="1" ht="14.25" spans="2:7">
      <c r="B34" s="43"/>
      <c r="C34" s="44"/>
      <c r="D34" s="43"/>
      <c r="E34" s="44"/>
      <c r="F34" s="44"/>
      <c r="G34" s="45"/>
    </row>
    <row r="35" s="29" customFormat="1" ht="14.25" spans="2:7">
      <c r="B35" s="43"/>
      <c r="C35" s="44"/>
      <c r="D35" s="43"/>
      <c r="E35" s="44"/>
      <c r="F35" s="44"/>
      <c r="G35" s="45"/>
    </row>
    <row r="36" s="29" customFormat="1" ht="14.25" spans="2:7">
      <c r="B36" s="43"/>
      <c r="C36" s="44"/>
      <c r="D36" s="43"/>
      <c r="E36" s="44"/>
      <c r="F36" s="44"/>
      <c r="G36" s="45"/>
    </row>
    <row r="37" s="29" customFormat="1" ht="14.25" spans="2:7">
      <c r="B37" s="43"/>
      <c r="C37" s="44"/>
      <c r="D37" s="43"/>
      <c r="E37" s="44"/>
      <c r="F37" s="44"/>
      <c r="G37" s="45"/>
    </row>
    <row r="38" s="29" customFormat="1" ht="14.25" spans="2:7">
      <c r="B38" s="43"/>
      <c r="C38" s="44"/>
      <c r="D38" s="43"/>
      <c r="E38" s="44"/>
      <c r="F38" s="44"/>
      <c r="G38" s="45"/>
    </row>
    <row r="39" ht="14.25" spans="2:7">
      <c r="B39" s="43"/>
      <c r="C39" s="44"/>
      <c r="D39" s="43"/>
      <c r="E39" s="44"/>
      <c r="F39" s="44"/>
      <c r="G39" s="45"/>
    </row>
  </sheetData>
  <mergeCells count="1">
    <mergeCell ref="A2:H2"/>
  </mergeCells>
  <conditionalFormatting sqref="B4">
    <cfRule type="duplicateValues" dxfId="0" priority="4"/>
  </conditionalFormatting>
  <conditionalFormatting sqref="C4">
    <cfRule type="duplicateValues" dxfId="0" priority="3"/>
  </conditionalFormatting>
  <conditionalFormatting sqref="D4">
    <cfRule type="duplicateValues" dxfId="0" priority="2"/>
  </conditionalFormatting>
  <conditionalFormatting sqref="E4:F4">
    <cfRule type="duplicateValues" dxfId="0" priority="1"/>
  </conditionalFormatting>
  <conditionalFormatting sqref="G4">
    <cfRule type="duplicateValues" dxfId="0" priority="5"/>
  </conditionalFormatting>
  <printOptions horizontalCentered="1"/>
  <pageMargins left="0.748031496062992" right="0.748031496062992" top="0.984251968503937" bottom="0.984251968503937" header="0.511811023622047" footer="0.511811023622047"/>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34"/>
  <sheetViews>
    <sheetView workbookViewId="0">
      <pane ySplit="5" topLeftCell="A6" activePane="bottomLeft" state="frozen"/>
      <selection/>
      <selection pane="bottomLeft" activeCell="C14" sqref="C14"/>
    </sheetView>
  </sheetViews>
  <sheetFormatPr defaultColWidth="9" defaultRowHeight="14.25"/>
  <cols>
    <col min="1" max="1" width="4.75" style="3" customWidth="1"/>
    <col min="2" max="2" width="8.88333333333333" style="3" customWidth="1"/>
    <col min="3" max="3" width="47.5" style="3" customWidth="1"/>
    <col min="4" max="4" width="18.25" style="3" customWidth="1"/>
    <col min="5" max="5" width="26.125" style="3" customWidth="1"/>
    <col min="6" max="6" width="8.63333333333333" style="4" customWidth="1"/>
    <col min="7" max="7" width="20.1416666666667" style="5" customWidth="1"/>
    <col min="8" max="8" width="19.5833333333333" style="5" customWidth="1"/>
    <col min="9" max="9" width="13.3333333333333" style="5" customWidth="1"/>
    <col min="10" max="16384" width="9" style="3"/>
  </cols>
  <sheetData>
    <row r="1" ht="18.75" customHeight="1" spans="1:2">
      <c r="A1" s="6" t="s">
        <v>116</v>
      </c>
      <c r="B1" s="6"/>
    </row>
    <row r="2" ht="32.25" customHeight="1" spans="1:9">
      <c r="A2" s="7" t="s">
        <v>117</v>
      </c>
      <c r="B2" s="7"/>
      <c r="C2" s="7"/>
      <c r="D2" s="7"/>
      <c r="E2" s="7"/>
      <c r="F2" s="7"/>
      <c r="G2" s="7"/>
      <c r="H2" s="7"/>
      <c r="I2" s="7"/>
    </row>
    <row r="3" s="1" customFormat="1" ht="21.95" customHeight="1" spans="6:9">
      <c r="F3" s="8"/>
      <c r="G3" s="9"/>
      <c r="H3" s="10" t="s">
        <v>118</v>
      </c>
      <c r="I3" s="10"/>
    </row>
    <row r="4" s="2" customFormat="1" ht="25.5" customHeight="1" spans="1:9">
      <c r="A4" s="11" t="s">
        <v>106</v>
      </c>
      <c r="B4" s="11" t="s">
        <v>107</v>
      </c>
      <c r="C4" s="11" t="s">
        <v>108</v>
      </c>
      <c r="D4" s="11" t="s">
        <v>109</v>
      </c>
      <c r="E4" s="11" t="s">
        <v>110</v>
      </c>
      <c r="F4" s="11" t="s">
        <v>119</v>
      </c>
      <c r="G4" s="12" t="s">
        <v>112</v>
      </c>
      <c r="H4" s="13" t="s">
        <v>113</v>
      </c>
      <c r="I4" s="22"/>
    </row>
    <row r="5" s="2" customFormat="1" ht="31.5" customHeight="1" spans="1:9">
      <c r="A5" s="11"/>
      <c r="B5" s="11"/>
      <c r="C5" s="11"/>
      <c r="D5" s="11"/>
      <c r="E5" s="11"/>
      <c r="F5" s="11"/>
      <c r="G5" s="12"/>
      <c r="H5" s="14"/>
      <c r="I5" s="23" t="s">
        <v>120</v>
      </c>
    </row>
    <row r="6" s="2" customFormat="1" ht="30" customHeight="1" spans="1:9">
      <c r="A6" s="15" t="s">
        <v>121</v>
      </c>
      <c r="B6" s="16"/>
      <c r="C6" s="16"/>
      <c r="D6" s="16"/>
      <c r="E6" s="16"/>
      <c r="F6" s="17"/>
      <c r="G6" s="18">
        <f t="shared" ref="G6:I6" si="0">SUM(G7:G34)</f>
        <v>1920434.76</v>
      </c>
      <c r="H6" s="18">
        <f t="shared" si="0"/>
        <v>270000</v>
      </c>
      <c r="I6" s="18">
        <f t="shared" si="0"/>
        <v>0</v>
      </c>
    </row>
    <row r="7" s="2" customFormat="1" ht="30" customHeight="1" spans="1:9">
      <c r="A7" s="19">
        <v>1</v>
      </c>
      <c r="B7" s="19" t="s">
        <v>114</v>
      </c>
      <c r="C7" s="19" t="s">
        <v>122</v>
      </c>
      <c r="D7" s="19" t="s">
        <v>123</v>
      </c>
      <c r="E7" s="20" t="s">
        <v>124</v>
      </c>
      <c r="F7" s="20" t="s">
        <v>125</v>
      </c>
      <c r="G7" s="21">
        <v>71205.35</v>
      </c>
      <c r="H7" s="21">
        <v>5000</v>
      </c>
      <c r="I7" s="24"/>
    </row>
    <row r="8" s="2" customFormat="1" ht="30" customHeight="1" spans="1:9">
      <c r="A8" s="19">
        <v>2</v>
      </c>
      <c r="B8" s="19" t="s">
        <v>114</v>
      </c>
      <c r="C8" s="19" t="s">
        <v>126</v>
      </c>
      <c r="D8" s="19" t="s">
        <v>123</v>
      </c>
      <c r="E8" s="20" t="s">
        <v>127</v>
      </c>
      <c r="F8" s="20" t="s">
        <v>125</v>
      </c>
      <c r="G8" s="21">
        <v>112063</v>
      </c>
      <c r="H8" s="21">
        <v>10000</v>
      </c>
      <c r="I8" s="24"/>
    </row>
    <row r="9" s="2" customFormat="1" ht="30" customHeight="1" spans="1:9">
      <c r="A9" s="19">
        <v>3</v>
      </c>
      <c r="B9" s="19" t="s">
        <v>114</v>
      </c>
      <c r="C9" s="19" t="s">
        <v>128</v>
      </c>
      <c r="D9" s="20" t="s">
        <v>123</v>
      </c>
      <c r="E9" s="20" t="s">
        <v>129</v>
      </c>
      <c r="F9" s="20" t="s">
        <v>125</v>
      </c>
      <c r="G9" s="21">
        <v>117038</v>
      </c>
      <c r="H9" s="21">
        <v>10000</v>
      </c>
      <c r="I9" s="24"/>
    </row>
    <row r="10" s="2" customFormat="1" ht="30" customHeight="1" spans="1:9">
      <c r="A10" s="19">
        <v>4</v>
      </c>
      <c r="B10" s="19" t="s">
        <v>114</v>
      </c>
      <c r="C10" s="19" t="s">
        <v>130</v>
      </c>
      <c r="D10" s="20" t="s">
        <v>131</v>
      </c>
      <c r="E10" s="20" t="s">
        <v>132</v>
      </c>
      <c r="F10" s="20" t="s">
        <v>125</v>
      </c>
      <c r="G10" s="21">
        <v>48616.72</v>
      </c>
      <c r="H10" s="21">
        <v>11000</v>
      </c>
      <c r="I10" s="24"/>
    </row>
    <row r="11" s="2" customFormat="1" ht="30" customHeight="1" spans="1:9">
      <c r="A11" s="19">
        <v>5</v>
      </c>
      <c r="B11" s="19" t="s">
        <v>114</v>
      </c>
      <c r="C11" s="19" t="s">
        <v>133</v>
      </c>
      <c r="D11" s="20" t="s">
        <v>134</v>
      </c>
      <c r="E11" s="20" t="s">
        <v>135</v>
      </c>
      <c r="F11" s="20" t="s">
        <v>125</v>
      </c>
      <c r="G11" s="21">
        <v>40084.68</v>
      </c>
      <c r="H11" s="21">
        <v>2500</v>
      </c>
      <c r="I11" s="24"/>
    </row>
    <row r="12" s="2" customFormat="1" ht="30" customHeight="1" spans="1:9">
      <c r="A12" s="19">
        <v>6</v>
      </c>
      <c r="B12" s="19" t="s">
        <v>114</v>
      </c>
      <c r="C12" s="19" t="s">
        <v>136</v>
      </c>
      <c r="D12" s="20" t="s">
        <v>137</v>
      </c>
      <c r="E12" s="20" t="s">
        <v>138</v>
      </c>
      <c r="F12" s="20" t="s">
        <v>125</v>
      </c>
      <c r="G12" s="21">
        <v>73150</v>
      </c>
      <c r="H12" s="21">
        <v>7000</v>
      </c>
      <c r="I12" s="24"/>
    </row>
    <row r="13" s="2" customFormat="1" ht="30" customHeight="1" spans="1:9">
      <c r="A13" s="19">
        <v>7</v>
      </c>
      <c r="B13" s="19" t="s">
        <v>114</v>
      </c>
      <c r="C13" s="19" t="s">
        <v>139</v>
      </c>
      <c r="D13" s="20" t="s">
        <v>140</v>
      </c>
      <c r="E13" s="20" t="s">
        <v>141</v>
      </c>
      <c r="F13" s="20" t="s">
        <v>125</v>
      </c>
      <c r="G13" s="21">
        <v>16000</v>
      </c>
      <c r="H13" s="21">
        <v>4000</v>
      </c>
      <c r="I13" s="24"/>
    </row>
    <row r="14" s="2" customFormat="1" ht="30" customHeight="1" spans="1:9">
      <c r="A14" s="19">
        <v>8</v>
      </c>
      <c r="B14" s="19" t="s">
        <v>114</v>
      </c>
      <c r="C14" s="19" t="s">
        <v>142</v>
      </c>
      <c r="D14" s="20" t="s">
        <v>143</v>
      </c>
      <c r="E14" s="20" t="s">
        <v>141</v>
      </c>
      <c r="F14" s="20" t="s">
        <v>125</v>
      </c>
      <c r="G14" s="21">
        <v>11957</v>
      </c>
      <c r="H14" s="21">
        <v>5000</v>
      </c>
      <c r="I14" s="21"/>
    </row>
    <row r="15" s="2" customFormat="1" ht="30" customHeight="1" spans="1:9">
      <c r="A15" s="19">
        <v>9</v>
      </c>
      <c r="B15" s="19" t="s">
        <v>114</v>
      </c>
      <c r="C15" s="19" t="s">
        <v>144</v>
      </c>
      <c r="D15" s="20" t="s">
        <v>145</v>
      </c>
      <c r="E15" s="20" t="s">
        <v>146</v>
      </c>
      <c r="F15" s="20" t="s">
        <v>125</v>
      </c>
      <c r="G15" s="21">
        <v>119664</v>
      </c>
      <c r="H15" s="21">
        <v>20000</v>
      </c>
      <c r="I15" s="21"/>
    </row>
    <row r="16" s="2" customFormat="1" ht="30" customHeight="1" spans="1:9">
      <c r="A16" s="19">
        <v>10</v>
      </c>
      <c r="B16" s="19" t="s">
        <v>114</v>
      </c>
      <c r="C16" s="19" t="s">
        <v>147</v>
      </c>
      <c r="D16" s="20" t="s">
        <v>145</v>
      </c>
      <c r="E16" s="20" t="s">
        <v>148</v>
      </c>
      <c r="F16" s="20" t="s">
        <v>125</v>
      </c>
      <c r="G16" s="21">
        <v>10702.88</v>
      </c>
      <c r="H16" s="21">
        <v>4000</v>
      </c>
      <c r="I16" s="24"/>
    </row>
    <row r="17" s="2" customFormat="1" ht="30" customHeight="1" spans="1:9">
      <c r="A17" s="19">
        <v>11</v>
      </c>
      <c r="B17" s="19" t="s">
        <v>114</v>
      </c>
      <c r="C17" s="19" t="s">
        <v>149</v>
      </c>
      <c r="D17" s="20" t="s">
        <v>150</v>
      </c>
      <c r="E17" s="20" t="s">
        <v>146</v>
      </c>
      <c r="F17" s="20" t="s">
        <v>125</v>
      </c>
      <c r="G17" s="21">
        <v>147439.42</v>
      </c>
      <c r="H17" s="21">
        <v>25950</v>
      </c>
      <c r="I17" s="24"/>
    </row>
    <row r="18" s="2" customFormat="1" ht="30" customHeight="1" spans="1:9">
      <c r="A18" s="19">
        <v>12</v>
      </c>
      <c r="B18" s="19" t="s">
        <v>114</v>
      </c>
      <c r="C18" s="19" t="s">
        <v>151</v>
      </c>
      <c r="D18" s="20" t="s">
        <v>152</v>
      </c>
      <c r="E18" s="20" t="s">
        <v>146</v>
      </c>
      <c r="F18" s="20" t="s">
        <v>125</v>
      </c>
      <c r="G18" s="21">
        <v>120249.75</v>
      </c>
      <c r="H18" s="21">
        <v>33000</v>
      </c>
      <c r="I18" s="24"/>
    </row>
    <row r="19" s="2" customFormat="1" ht="30" customHeight="1" spans="1:9">
      <c r="A19" s="19">
        <v>13</v>
      </c>
      <c r="B19" s="19" t="s">
        <v>114</v>
      </c>
      <c r="C19" s="19" t="s">
        <v>153</v>
      </c>
      <c r="D19" s="20" t="s">
        <v>152</v>
      </c>
      <c r="E19" s="20" t="s">
        <v>146</v>
      </c>
      <c r="F19" s="20" t="s">
        <v>154</v>
      </c>
      <c r="G19" s="21">
        <v>134757.08</v>
      </c>
      <c r="H19" s="21">
        <v>21000</v>
      </c>
      <c r="I19" s="24"/>
    </row>
    <row r="20" s="2" customFormat="1" ht="30" customHeight="1" spans="1:9">
      <c r="A20" s="19">
        <v>14</v>
      </c>
      <c r="B20" s="19" t="s">
        <v>114</v>
      </c>
      <c r="C20" s="19" t="s">
        <v>155</v>
      </c>
      <c r="D20" s="20" t="s">
        <v>152</v>
      </c>
      <c r="E20" s="20" t="s">
        <v>124</v>
      </c>
      <c r="F20" s="20" t="s">
        <v>154</v>
      </c>
      <c r="G20" s="21">
        <v>28691.46</v>
      </c>
      <c r="H20" s="21">
        <v>7000</v>
      </c>
      <c r="I20" s="24"/>
    </row>
    <row r="21" ht="30" customHeight="1" spans="1:9">
      <c r="A21" s="19">
        <v>15</v>
      </c>
      <c r="B21" s="19" t="s">
        <v>114</v>
      </c>
      <c r="C21" s="19" t="s">
        <v>156</v>
      </c>
      <c r="D21" s="19" t="s">
        <v>157</v>
      </c>
      <c r="E21" s="20" t="s">
        <v>124</v>
      </c>
      <c r="F21" s="20" t="s">
        <v>125</v>
      </c>
      <c r="G21" s="21">
        <v>50000</v>
      </c>
      <c r="H21" s="21">
        <v>4000</v>
      </c>
      <c r="I21" s="24"/>
    </row>
    <row r="22" ht="30" customHeight="1" spans="1:9">
      <c r="A22" s="19">
        <v>16</v>
      </c>
      <c r="B22" s="19" t="s">
        <v>114</v>
      </c>
      <c r="C22" s="19" t="s">
        <v>158</v>
      </c>
      <c r="D22" s="19" t="s">
        <v>157</v>
      </c>
      <c r="E22" s="20" t="s">
        <v>159</v>
      </c>
      <c r="F22" s="20" t="s">
        <v>125</v>
      </c>
      <c r="G22" s="21">
        <v>62500</v>
      </c>
      <c r="H22" s="21">
        <v>8000</v>
      </c>
      <c r="I22" s="24"/>
    </row>
    <row r="23" ht="30" customHeight="1" spans="1:9">
      <c r="A23" s="19">
        <v>17</v>
      </c>
      <c r="B23" s="19" t="s">
        <v>114</v>
      </c>
      <c r="C23" s="19" t="s">
        <v>160</v>
      </c>
      <c r="D23" s="19" t="s">
        <v>161</v>
      </c>
      <c r="E23" s="20" t="s">
        <v>146</v>
      </c>
      <c r="F23" s="20" t="s">
        <v>125</v>
      </c>
      <c r="G23" s="21">
        <v>328380.06</v>
      </c>
      <c r="H23" s="21">
        <v>25600</v>
      </c>
      <c r="I23" s="24"/>
    </row>
    <row r="24" ht="30" customHeight="1" spans="1:9">
      <c r="A24" s="19">
        <v>18</v>
      </c>
      <c r="B24" s="19" t="s">
        <v>114</v>
      </c>
      <c r="C24" s="19" t="s">
        <v>162</v>
      </c>
      <c r="D24" s="19" t="s">
        <v>161</v>
      </c>
      <c r="E24" s="20" t="s">
        <v>146</v>
      </c>
      <c r="F24" s="20" t="s">
        <v>125</v>
      </c>
      <c r="G24" s="21">
        <v>147208.31</v>
      </c>
      <c r="H24" s="21">
        <v>29550</v>
      </c>
      <c r="I24" s="24"/>
    </row>
    <row r="25" ht="30" customHeight="1" spans="1:9">
      <c r="A25" s="19">
        <v>19</v>
      </c>
      <c r="B25" s="19" t="s">
        <v>114</v>
      </c>
      <c r="C25" s="19" t="s">
        <v>163</v>
      </c>
      <c r="D25" s="19" t="s">
        <v>161</v>
      </c>
      <c r="E25" s="20" t="s">
        <v>146</v>
      </c>
      <c r="F25" s="20" t="s">
        <v>125</v>
      </c>
      <c r="G25" s="21">
        <v>34757.64</v>
      </c>
      <c r="H25" s="21">
        <v>2900</v>
      </c>
      <c r="I25" s="24"/>
    </row>
    <row r="26" ht="30" customHeight="1" spans="1:9">
      <c r="A26" s="19">
        <v>20</v>
      </c>
      <c r="B26" s="19" t="s">
        <v>114</v>
      </c>
      <c r="C26" s="19" t="s">
        <v>164</v>
      </c>
      <c r="D26" s="19" t="s">
        <v>165</v>
      </c>
      <c r="E26" s="20" t="s">
        <v>146</v>
      </c>
      <c r="F26" s="20" t="s">
        <v>125</v>
      </c>
      <c r="G26" s="21">
        <v>15000</v>
      </c>
      <c r="H26" s="21">
        <v>8000</v>
      </c>
      <c r="I26" s="24"/>
    </row>
    <row r="27" ht="30" customHeight="1" spans="1:9">
      <c r="A27" s="19">
        <v>21</v>
      </c>
      <c r="B27" s="19" t="s">
        <v>114</v>
      </c>
      <c r="C27" s="19" t="s">
        <v>166</v>
      </c>
      <c r="D27" s="19" t="s">
        <v>167</v>
      </c>
      <c r="E27" s="20" t="s">
        <v>159</v>
      </c>
      <c r="F27" s="20" t="s">
        <v>125</v>
      </c>
      <c r="G27" s="21">
        <v>46003.21</v>
      </c>
      <c r="H27" s="21">
        <v>3000</v>
      </c>
      <c r="I27" s="24"/>
    </row>
    <row r="28" ht="30" customHeight="1" spans="1:9">
      <c r="A28" s="19">
        <v>22</v>
      </c>
      <c r="B28" s="19" t="s">
        <v>114</v>
      </c>
      <c r="C28" s="19" t="s">
        <v>168</v>
      </c>
      <c r="D28" s="19" t="s">
        <v>167</v>
      </c>
      <c r="E28" s="20" t="s">
        <v>159</v>
      </c>
      <c r="F28" s="20" t="s">
        <v>125</v>
      </c>
      <c r="G28" s="21">
        <v>38090.09</v>
      </c>
      <c r="H28" s="21">
        <v>2000</v>
      </c>
      <c r="I28" s="24"/>
    </row>
    <row r="29" ht="30" customHeight="1" spans="1:9">
      <c r="A29" s="19">
        <v>23</v>
      </c>
      <c r="B29" s="19" t="s">
        <v>114</v>
      </c>
      <c r="C29" s="19" t="s">
        <v>169</v>
      </c>
      <c r="D29" s="19" t="s">
        <v>170</v>
      </c>
      <c r="E29" s="20" t="s">
        <v>146</v>
      </c>
      <c r="F29" s="20" t="s">
        <v>125</v>
      </c>
      <c r="G29" s="21">
        <v>25000</v>
      </c>
      <c r="H29" s="21">
        <v>2000</v>
      </c>
      <c r="I29" s="24"/>
    </row>
    <row r="30" ht="30" customHeight="1" spans="1:9">
      <c r="A30" s="19">
        <v>24</v>
      </c>
      <c r="B30" s="19" t="s">
        <v>114</v>
      </c>
      <c r="C30" s="19" t="s">
        <v>171</v>
      </c>
      <c r="D30" s="19" t="s">
        <v>172</v>
      </c>
      <c r="E30" s="20" t="s">
        <v>159</v>
      </c>
      <c r="F30" s="20" t="s">
        <v>125</v>
      </c>
      <c r="G30" s="21">
        <v>32070.59</v>
      </c>
      <c r="H30" s="21">
        <v>1000</v>
      </c>
      <c r="I30" s="24"/>
    </row>
    <row r="31" ht="30" customHeight="1" spans="1:9">
      <c r="A31" s="19">
        <v>25</v>
      </c>
      <c r="B31" s="19" t="s">
        <v>114</v>
      </c>
      <c r="C31" s="19" t="s">
        <v>173</v>
      </c>
      <c r="D31" s="19" t="s">
        <v>172</v>
      </c>
      <c r="E31" s="20" t="s">
        <v>146</v>
      </c>
      <c r="F31" s="20" t="s">
        <v>125</v>
      </c>
      <c r="G31" s="21">
        <v>29706.02</v>
      </c>
      <c r="H31" s="21">
        <v>5000</v>
      </c>
      <c r="I31" s="24"/>
    </row>
    <row r="32" ht="30" customHeight="1" spans="1:9">
      <c r="A32" s="19">
        <v>26</v>
      </c>
      <c r="B32" s="19" t="s">
        <v>114</v>
      </c>
      <c r="C32" s="19" t="s">
        <v>174</v>
      </c>
      <c r="D32" s="19" t="s">
        <v>172</v>
      </c>
      <c r="E32" s="20" t="s">
        <v>146</v>
      </c>
      <c r="F32" s="20" t="s">
        <v>125</v>
      </c>
      <c r="G32" s="21">
        <v>10000</v>
      </c>
      <c r="H32" s="21">
        <v>1500</v>
      </c>
      <c r="I32" s="24"/>
    </row>
    <row r="33" ht="30" customHeight="1" spans="1:9">
      <c r="A33" s="19">
        <v>27</v>
      </c>
      <c r="B33" s="19" t="s">
        <v>114</v>
      </c>
      <c r="C33" s="19" t="s">
        <v>175</v>
      </c>
      <c r="D33" s="19" t="s">
        <v>176</v>
      </c>
      <c r="E33" s="20" t="s">
        <v>146</v>
      </c>
      <c r="F33" s="20" t="s">
        <v>125</v>
      </c>
      <c r="G33" s="21">
        <v>20098.7</v>
      </c>
      <c r="H33" s="21">
        <v>7000</v>
      </c>
      <c r="I33" s="24"/>
    </row>
    <row r="34" ht="30" customHeight="1" spans="1:9">
      <c r="A34" s="19">
        <v>28</v>
      </c>
      <c r="B34" s="19" t="s">
        <v>114</v>
      </c>
      <c r="C34" s="19" t="s">
        <v>177</v>
      </c>
      <c r="D34" s="19" t="s">
        <v>178</v>
      </c>
      <c r="E34" s="20" t="s">
        <v>146</v>
      </c>
      <c r="F34" s="20" t="s">
        <v>125</v>
      </c>
      <c r="G34" s="21">
        <v>30000.8</v>
      </c>
      <c r="H34" s="21">
        <v>5000</v>
      </c>
      <c r="I34" s="24"/>
    </row>
  </sheetData>
  <mergeCells count="12">
    <mergeCell ref="A1:B1"/>
    <mergeCell ref="A2:I2"/>
    <mergeCell ref="H3:I3"/>
    <mergeCell ref="A6:F6"/>
    <mergeCell ref="A4:A5"/>
    <mergeCell ref="B4:B5"/>
    <mergeCell ref="C4:C5"/>
    <mergeCell ref="D4:D5"/>
    <mergeCell ref="E4:E5"/>
    <mergeCell ref="F4:F5"/>
    <mergeCell ref="G4:G5"/>
    <mergeCell ref="H4:H5"/>
  </mergeCells>
  <printOptions horizontalCentered="1"/>
  <pageMargins left="0.393055555555556" right="0.393055555555556" top="0.511805555555556" bottom="0.511805555555556" header="0.511805555555556" footer="0.511805555555556"/>
  <pageSetup paperSize="9" scale="8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一般</vt:lpstr>
      <vt:lpstr>一般本级</vt:lpstr>
      <vt:lpstr>基金</vt:lpstr>
      <vt:lpstr>国资</vt:lpstr>
      <vt:lpstr>一般债</vt:lpstr>
      <vt:lpstr>专项债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2024-09-14T06:33:00Z</dcterms:created>
  <dcterms:modified xsi:type="dcterms:W3CDTF">2024-10-12T09:40:30Z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05A7C61C7821458AB2A84DD85730EDA1</vt:lpwstr>
  </property>
  <property fmtid="{D5CDD505-2E9C-101B-9397-08002B2CF9AE}" pid="3" name="KSOProductBuildVer">
    <vt:lpwstr>2052-11.1.0.11045</vt:lpwstr>
  </property>
</Properties>
</file>